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Questa_cartella_di_lavoro"/>
  <bookViews>
    <workbookView xWindow="0" yWindow="0" windowWidth="20730" windowHeight="11430" tabRatio="757" activeTab="3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25725"/>
</workbook>
</file>

<file path=xl/calcChain.xml><?xml version="1.0" encoding="utf-8"?>
<calcChain xmlns="http://schemas.openxmlformats.org/spreadsheetml/2006/main">
  <c r="D5" i="16"/>
  <c r="I116" i="15" l="1"/>
  <c r="I115"/>
  <c r="I112"/>
  <c r="I113"/>
  <c r="I111"/>
  <c r="I83"/>
  <c r="I81"/>
  <c r="I76"/>
  <c r="I77"/>
  <c r="I78"/>
  <c r="I79"/>
  <c r="I80"/>
  <c r="I75"/>
  <c r="I68"/>
  <c r="I69"/>
  <c r="I70"/>
  <c r="I71"/>
  <c r="I72"/>
  <c r="I73"/>
  <c r="I67"/>
  <c r="I46"/>
  <c r="I45"/>
  <c r="I43"/>
  <c r="I42"/>
  <c r="I38"/>
  <c r="I39"/>
  <c r="I40"/>
  <c r="I37"/>
  <c r="I34"/>
  <c r="I35"/>
  <c r="I33"/>
  <c r="I44" i="12"/>
  <c r="I45"/>
  <c r="I46"/>
  <c r="I43"/>
  <c r="I40"/>
  <c r="I41"/>
  <c r="I39"/>
  <c r="I52"/>
  <c r="I53"/>
  <c r="I51"/>
  <c r="I49"/>
  <c r="I48"/>
  <c r="I91"/>
  <c r="I89"/>
  <c r="I84"/>
  <c r="I85"/>
  <c r="I86"/>
  <c r="I87"/>
  <c r="I88"/>
  <c r="I83"/>
  <c r="I76"/>
  <c r="I77"/>
  <c r="I78"/>
  <c r="I79"/>
  <c r="I80"/>
  <c r="I81"/>
  <c r="I75"/>
  <c r="I123"/>
  <c r="I124"/>
  <c r="I122"/>
  <c r="I126"/>
  <c r="I127"/>
  <c r="G105" i="15"/>
  <c r="I105"/>
  <c r="G85"/>
  <c r="I85"/>
  <c r="G86"/>
  <c r="I86"/>
  <c r="G87"/>
  <c r="I87"/>
  <c r="G88"/>
  <c r="I88"/>
  <c r="G89"/>
  <c r="I89"/>
  <c r="G90"/>
  <c r="I90"/>
  <c r="G91"/>
  <c r="I91"/>
  <c r="G92"/>
  <c r="I92"/>
  <c r="G93"/>
  <c r="I93"/>
  <c r="G94"/>
  <c r="I94"/>
  <c r="G95"/>
  <c r="I95"/>
  <c r="G96"/>
  <c r="I96"/>
  <c r="G97"/>
  <c r="I97"/>
  <c r="G98"/>
  <c r="I98"/>
  <c r="G99"/>
  <c r="I99"/>
  <c r="G100"/>
  <c r="I100" s="1"/>
  <c r="G101"/>
  <c r="I101" s="1"/>
  <c r="G102"/>
  <c r="I102"/>
  <c r="G103"/>
  <c r="I103"/>
  <c r="G104"/>
  <c r="I104"/>
  <c r="G106"/>
  <c r="I106" s="1"/>
  <c r="G107"/>
  <c r="I107" s="1"/>
  <c r="G108"/>
  <c r="I108"/>
  <c r="G109"/>
  <c r="I109"/>
  <c r="G110"/>
  <c r="I110"/>
  <c r="G84"/>
  <c r="I84"/>
  <c r="G81"/>
  <c r="I82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/>
  <c r="G65"/>
  <c r="I65"/>
  <c r="G66"/>
  <c r="I66" s="1"/>
  <c r="G47"/>
  <c r="I47" s="1"/>
  <c r="G11"/>
  <c r="I11"/>
  <c r="G12"/>
  <c r="M12" s="1"/>
  <c r="I12"/>
  <c r="G13"/>
  <c r="G14"/>
  <c r="I14" s="1"/>
  <c r="G15"/>
  <c r="I15"/>
  <c r="G16"/>
  <c r="I16"/>
  <c r="G17"/>
  <c r="I17"/>
  <c r="G18"/>
  <c r="I18" s="1"/>
  <c r="G19"/>
  <c r="I19" s="1"/>
  <c r="G20"/>
  <c r="I20"/>
  <c r="G21"/>
  <c r="I21"/>
  <c r="G22"/>
  <c r="I22"/>
  <c r="G23"/>
  <c r="I23" s="1"/>
  <c r="G24"/>
  <c r="I24" s="1"/>
  <c r="G25"/>
  <c r="I25"/>
  <c r="G26"/>
  <c r="I26" s="1"/>
  <c r="G27"/>
  <c r="I27" s="1"/>
  <c r="G28"/>
  <c r="I28"/>
  <c r="G29"/>
  <c r="I29" s="1"/>
  <c r="G30"/>
  <c r="I30"/>
  <c r="G31"/>
  <c r="I31" s="1"/>
  <c r="G32"/>
  <c r="I32" s="1"/>
  <c r="G10"/>
  <c r="I10"/>
  <c r="G9"/>
  <c r="I9" s="1"/>
  <c r="G33"/>
  <c r="O33" s="1"/>
  <c r="G42"/>
  <c r="I44" s="1"/>
  <c r="G41"/>
  <c r="M41" s="1"/>
  <c r="I13"/>
  <c r="G67"/>
  <c r="I74"/>
  <c r="G118"/>
  <c r="I118"/>
  <c r="G119"/>
  <c r="I119"/>
  <c r="G117"/>
  <c r="O117" s="1"/>
  <c r="G111"/>
  <c r="I114" s="1"/>
  <c r="G116" i="12"/>
  <c r="I116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7"/>
  <c r="I117" s="1"/>
  <c r="G118"/>
  <c r="I118" s="1"/>
  <c r="G119"/>
  <c r="I119" s="1"/>
  <c r="G120"/>
  <c r="I120"/>
  <c r="G121"/>
  <c r="I121" s="1"/>
  <c r="G92"/>
  <c r="I92" s="1"/>
  <c r="G89"/>
  <c r="I90" s="1"/>
  <c r="G75"/>
  <c r="I82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/>
  <c r="G71"/>
  <c r="I71" s="1"/>
  <c r="G72"/>
  <c r="I72" s="1"/>
  <c r="G73"/>
  <c r="I73" s="1"/>
  <c r="G74"/>
  <c r="I74" s="1"/>
  <c r="G54"/>
  <c r="I54" s="1"/>
  <c r="G48"/>
  <c r="I50" s="1"/>
  <c r="G47"/>
  <c r="G39"/>
  <c r="I42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/>
  <c r="G36"/>
  <c r="I36" s="1"/>
  <c r="G37"/>
  <c r="I37"/>
  <c r="G38"/>
  <c r="I38" s="1"/>
  <c r="G10"/>
  <c r="I10" s="1"/>
  <c r="G9"/>
  <c r="I9" s="1"/>
  <c r="G122"/>
  <c r="O122" s="1"/>
  <c r="G129"/>
  <c r="O129" s="1"/>
  <c r="G130"/>
  <c r="M130" s="1"/>
  <c r="G128"/>
  <c r="O128" s="1"/>
  <c r="K128"/>
  <c r="O130"/>
  <c r="I129"/>
  <c r="K130"/>
  <c r="M128"/>
  <c r="K129"/>
  <c r="I128"/>
  <c r="M118" i="15"/>
  <c r="O118"/>
  <c r="M119"/>
  <c r="O105"/>
  <c r="M85"/>
  <c r="M86"/>
  <c r="M88"/>
  <c r="M89"/>
  <c r="M90"/>
  <c r="M92"/>
  <c r="M93"/>
  <c r="M94"/>
  <c r="M96"/>
  <c r="M97"/>
  <c r="M98"/>
  <c r="M101"/>
  <c r="M102"/>
  <c r="M104"/>
  <c r="M105"/>
  <c r="M106"/>
  <c r="M109"/>
  <c r="M110"/>
  <c r="K88"/>
  <c r="K92"/>
  <c r="K96"/>
  <c r="K100"/>
  <c r="K104"/>
  <c r="K109"/>
  <c r="K105"/>
  <c r="K85"/>
  <c r="K86"/>
  <c r="M87"/>
  <c r="O88"/>
  <c r="K89"/>
  <c r="K90"/>
  <c r="M91"/>
  <c r="O92"/>
  <c r="K93"/>
  <c r="K94"/>
  <c r="M95"/>
  <c r="O96"/>
  <c r="K97"/>
  <c r="K98"/>
  <c r="M99"/>
  <c r="O100"/>
  <c r="K101"/>
  <c r="K102"/>
  <c r="M103"/>
  <c r="O104"/>
  <c r="O106"/>
  <c r="M107"/>
  <c r="O109"/>
  <c r="K110"/>
  <c r="O84"/>
  <c r="M50"/>
  <c r="M54"/>
  <c r="M58"/>
  <c r="M62"/>
  <c r="M66"/>
  <c r="K50"/>
  <c r="K51"/>
  <c r="K54"/>
  <c r="K55"/>
  <c r="K58"/>
  <c r="K59"/>
  <c r="K62"/>
  <c r="K63"/>
  <c r="K66"/>
  <c r="K48"/>
  <c r="O50"/>
  <c r="M51"/>
  <c r="K52"/>
  <c r="O54"/>
  <c r="M55"/>
  <c r="K56"/>
  <c r="O58"/>
  <c r="M59"/>
  <c r="K60"/>
  <c r="O62"/>
  <c r="M63"/>
  <c r="K64"/>
  <c r="O66"/>
  <c r="M47"/>
  <c r="K111"/>
  <c r="K47"/>
  <c r="M33"/>
  <c r="M42"/>
  <c r="M14"/>
  <c r="M18"/>
  <c r="M22"/>
  <c r="M26"/>
  <c r="M30"/>
  <c r="K11"/>
  <c r="K14"/>
  <c r="K15"/>
  <c r="K18"/>
  <c r="K19"/>
  <c r="K22"/>
  <c r="K23"/>
  <c r="K26"/>
  <c r="K27"/>
  <c r="K30"/>
  <c r="M11"/>
  <c r="K12"/>
  <c r="K13"/>
  <c r="M15"/>
  <c r="K16"/>
  <c r="K17"/>
  <c r="O18"/>
  <c r="M19"/>
  <c r="K20"/>
  <c r="K21"/>
  <c r="O22"/>
  <c r="M23"/>
  <c r="K24"/>
  <c r="K25"/>
  <c r="M27"/>
  <c r="K28"/>
  <c r="O30"/>
  <c r="K32"/>
  <c r="O10"/>
  <c r="M9"/>
  <c r="K9"/>
  <c r="O9"/>
  <c r="K119"/>
  <c r="O119"/>
  <c r="K118"/>
  <c r="M111"/>
  <c r="O111"/>
  <c r="O108"/>
  <c r="O103"/>
  <c r="O99"/>
  <c r="O95"/>
  <c r="O91"/>
  <c r="O87"/>
  <c r="K108"/>
  <c r="K103"/>
  <c r="K99"/>
  <c r="K95"/>
  <c r="K91"/>
  <c r="K87"/>
  <c r="O107"/>
  <c r="O102"/>
  <c r="O98"/>
  <c r="O94"/>
  <c r="O90"/>
  <c r="O86"/>
  <c r="K107"/>
  <c r="M108"/>
  <c r="O110"/>
  <c r="O101"/>
  <c r="O97"/>
  <c r="O93"/>
  <c r="O89"/>
  <c r="O85"/>
  <c r="K84"/>
  <c r="M84"/>
  <c r="O65"/>
  <c r="O61"/>
  <c r="O57"/>
  <c r="O53"/>
  <c r="O49"/>
  <c r="M65"/>
  <c r="M61"/>
  <c r="M57"/>
  <c r="M53"/>
  <c r="M49"/>
  <c r="O64"/>
  <c r="O60"/>
  <c r="O56"/>
  <c r="O52"/>
  <c r="O48"/>
  <c r="K65"/>
  <c r="K61"/>
  <c r="K57"/>
  <c r="K53"/>
  <c r="K49"/>
  <c r="M64"/>
  <c r="M60"/>
  <c r="M56"/>
  <c r="M52"/>
  <c r="M48"/>
  <c r="O63"/>
  <c r="O59"/>
  <c r="O55"/>
  <c r="O51"/>
  <c r="O42"/>
  <c r="M10"/>
  <c r="O29"/>
  <c r="O25"/>
  <c r="O21"/>
  <c r="O17"/>
  <c r="O13"/>
  <c r="K10"/>
  <c r="M29"/>
  <c r="M25"/>
  <c r="M21"/>
  <c r="M17"/>
  <c r="M13"/>
  <c r="O32"/>
  <c r="O28"/>
  <c r="O24"/>
  <c r="O20"/>
  <c r="O16"/>
  <c r="O12"/>
  <c r="M32"/>
  <c r="M28"/>
  <c r="M24"/>
  <c r="M20"/>
  <c r="M16"/>
  <c r="O27"/>
  <c r="O23"/>
  <c r="O19"/>
  <c r="O15"/>
  <c r="O11"/>
  <c r="K117"/>
  <c r="K106"/>
  <c r="O47"/>
  <c r="K81"/>
  <c r="M81"/>
  <c r="O81"/>
  <c r="O67"/>
  <c r="K67"/>
  <c r="M67"/>
  <c r="K42"/>
  <c r="O116" i="12"/>
  <c r="O119"/>
  <c r="O120"/>
  <c r="M116"/>
  <c r="M119"/>
  <c r="M120"/>
  <c r="M121"/>
  <c r="K121"/>
  <c r="M103"/>
  <c r="K93"/>
  <c r="O94"/>
  <c r="K97"/>
  <c r="O102"/>
  <c r="M109"/>
  <c r="K113"/>
  <c r="O114"/>
  <c r="O71"/>
  <c r="M71"/>
  <c r="K57"/>
  <c r="K64"/>
  <c r="K65"/>
  <c r="K71"/>
  <c r="O56"/>
  <c r="K62"/>
  <c r="M70"/>
  <c r="O73"/>
  <c r="K74"/>
  <c r="M54"/>
  <c r="M47"/>
  <c r="O12"/>
  <c r="O24"/>
  <c r="O34"/>
  <c r="O36"/>
  <c r="M30"/>
  <c r="M38"/>
  <c r="K11"/>
  <c r="M12"/>
  <c r="O13"/>
  <c r="K15"/>
  <c r="K19"/>
  <c r="O21"/>
  <c r="K23"/>
  <c r="M28"/>
  <c r="K31"/>
  <c r="O33"/>
  <c r="K35"/>
  <c r="M36"/>
  <c r="O37"/>
  <c r="M23"/>
  <c r="M11"/>
  <c r="M15"/>
  <c r="O11"/>
  <c r="O23"/>
  <c r="O15"/>
  <c r="K89"/>
  <c r="K38"/>
  <c r="M35"/>
  <c r="O38"/>
  <c r="K70"/>
  <c r="M65"/>
  <c r="M57"/>
  <c r="M89"/>
  <c r="K114"/>
  <c r="K94"/>
  <c r="M98"/>
  <c r="K34"/>
  <c r="M34"/>
  <c r="O31"/>
  <c r="K73"/>
  <c r="K69"/>
  <c r="K61"/>
  <c r="K98"/>
  <c r="M94"/>
  <c r="O121"/>
  <c r="K30"/>
  <c r="M31"/>
  <c r="O35"/>
  <c r="M69"/>
  <c r="M61"/>
  <c r="O70"/>
  <c r="K106"/>
  <c r="M102"/>
  <c r="O19"/>
  <c r="M19"/>
  <c r="M18"/>
  <c r="M108"/>
  <c r="O112"/>
  <c r="K107"/>
  <c r="M110"/>
  <c r="O115"/>
  <c r="K120"/>
  <c r="K116"/>
  <c r="K110"/>
  <c r="M114"/>
  <c r="K119"/>
  <c r="M106"/>
  <c r="O106"/>
  <c r="K105"/>
  <c r="M93"/>
  <c r="O93"/>
  <c r="M97"/>
  <c r="O97"/>
  <c r="K102"/>
  <c r="O113"/>
  <c r="M113"/>
  <c r="O104"/>
  <c r="M107"/>
  <c r="M95"/>
  <c r="O110"/>
  <c r="O98"/>
  <c r="O101"/>
  <c r="M101"/>
  <c r="O89"/>
  <c r="M74"/>
  <c r="O74"/>
  <c r="M73"/>
  <c r="O59"/>
  <c r="O62"/>
  <c r="K67"/>
  <c r="K59"/>
  <c r="K55"/>
  <c r="M68"/>
  <c r="M64"/>
  <c r="M56"/>
  <c r="O69"/>
  <c r="O65"/>
  <c r="O61"/>
  <c r="O57"/>
  <c r="O63"/>
  <c r="O54"/>
  <c r="K54"/>
  <c r="O47"/>
  <c r="K37"/>
  <c r="K33"/>
  <c r="K21"/>
  <c r="K36"/>
  <c r="K20"/>
  <c r="M37"/>
  <c r="M25"/>
  <c r="O39" l="1"/>
  <c r="K33" i="15"/>
  <c r="I36"/>
  <c r="I47" i="12"/>
  <c r="K47"/>
  <c r="K10"/>
  <c r="O10"/>
  <c r="M10"/>
  <c r="M115"/>
  <c r="K115"/>
  <c r="M117" i="15"/>
  <c r="I117"/>
  <c r="M112" i="12"/>
  <c r="K112"/>
  <c r="K108"/>
  <c r="O108"/>
  <c r="M104"/>
  <c r="K104"/>
  <c r="K100"/>
  <c r="M100"/>
  <c r="O100"/>
  <c r="K96"/>
  <c r="M96"/>
  <c r="O96"/>
  <c r="M75"/>
  <c r="K75"/>
  <c r="O75"/>
  <c r="M72"/>
  <c r="K72"/>
  <c r="O72"/>
  <c r="M117"/>
  <c r="K117"/>
  <c r="O117"/>
  <c r="K122"/>
  <c r="M122"/>
  <c r="I125"/>
  <c r="I133" s="1"/>
  <c r="M129"/>
  <c r="K68"/>
  <c r="O68"/>
  <c r="M67"/>
  <c r="O67"/>
  <c r="K63"/>
  <c r="M63"/>
  <c r="M59"/>
  <c r="O55"/>
  <c r="M55"/>
  <c r="M48"/>
  <c r="K48"/>
  <c r="M39"/>
  <c r="K39"/>
  <c r="M29"/>
  <c r="M33"/>
  <c r="O29"/>
  <c r="K29"/>
  <c r="M27"/>
  <c r="O27"/>
  <c r="K27"/>
  <c r="M13"/>
  <c r="K25"/>
  <c r="K13"/>
  <c r="O25"/>
  <c r="O17"/>
  <c r="M17"/>
  <c r="M21"/>
  <c r="K17"/>
  <c r="I130"/>
  <c r="K24"/>
  <c r="O58"/>
  <c r="M60"/>
  <c r="O66"/>
  <c r="O92"/>
  <c r="K103"/>
  <c r="M105"/>
  <c r="K111"/>
  <c r="O18"/>
  <c r="M118"/>
  <c r="K60"/>
  <c r="O30"/>
  <c r="K109"/>
  <c r="K26"/>
  <c r="M32"/>
  <c r="M16"/>
  <c r="M26"/>
  <c r="O32"/>
  <c r="O20"/>
  <c r="K66"/>
  <c r="O60"/>
  <c r="M99"/>
  <c r="O118"/>
  <c r="K28"/>
  <c r="K92"/>
  <c r="O111"/>
  <c r="O109"/>
  <c r="K118"/>
  <c r="M62"/>
  <c r="M58"/>
  <c r="M22"/>
  <c r="M20"/>
  <c r="K14"/>
  <c r="M14"/>
  <c r="O28"/>
  <c r="O16"/>
  <c r="O64"/>
  <c r="K56"/>
  <c r="O107"/>
  <c r="K101"/>
  <c r="O95"/>
  <c r="K99"/>
  <c r="K12"/>
  <c r="O48"/>
  <c r="K16"/>
  <c r="K32"/>
  <c r="M92"/>
  <c r="O103"/>
  <c r="M111"/>
  <c r="K18"/>
  <c r="M66"/>
  <c r="K22"/>
  <c r="O22"/>
  <c r="M24"/>
  <c r="O26"/>
  <c r="O14"/>
  <c r="K58"/>
  <c r="O105"/>
  <c r="K95"/>
  <c r="O99"/>
  <c r="M100" i="15"/>
  <c r="O41"/>
  <c r="K41"/>
  <c r="I41"/>
  <c r="O31"/>
  <c r="M31"/>
  <c r="K31"/>
  <c r="K29"/>
  <c r="O26"/>
  <c r="O14"/>
  <c r="O9" i="12"/>
  <c r="M9"/>
  <c r="K9"/>
  <c r="K133"/>
  <c r="I122" i="15" l="1"/>
  <c r="I123" s="1"/>
  <c r="O122"/>
  <c r="M122"/>
  <c r="M133" i="12"/>
  <c r="M134" s="1"/>
  <c r="O133"/>
  <c r="O134" s="1"/>
  <c r="K122" i="15"/>
  <c r="O123"/>
  <c r="M123"/>
  <c r="I134" i="12"/>
  <c r="K134"/>
  <c r="L136" l="1"/>
  <c r="C3" i="16" s="1"/>
  <c r="K123" i="15"/>
  <c r="K125" s="1"/>
  <c r="C4" i="16" s="1"/>
  <c r="D6" l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<sst xmlns="http://schemas.openxmlformats.org/spreadsheetml/2006/main" count="1022" uniqueCount="363">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</sst>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>
  <numFmts count="10">
    <numFmt numFmtId="164" formatCode="_-* #,##0_-;\-* #,##0_-;_-* &quot;-&quot;_-;_-@_-"/>
    <numFmt numFmtId="165" formatCode="_-&quot;L.&quot;\ * #,##0.00_-;\-&quot;L.&quot;\ * #,##0.00_-;_-&quot;L.&quot;\ * &quot;-&quot;??_-;_-@_-"/>
    <numFmt numFmtId="166" formatCode="0.0"/>
    <numFmt numFmtId="167" formatCode="0.0000"/>
    <numFmt numFmtId="168" formatCode="[$€-2]\ #,##0.00"/>
    <numFmt numFmtId="169" formatCode="[$€-2]\ #,##0.000"/>
    <numFmt numFmtId="170" formatCode="0.0000%"/>
    <numFmt numFmtId="171" formatCode="_-[$€-410]\ * #,##0.0000_-;\-[$€-410]\ * #,##0.0000_-;_-[$€-410]\ * &quot;-&quot;????_-;_-@_-"/>
    <numFmt numFmtId="172" formatCode="&quot;€&quot;\ #,##0.0000"/>
    <numFmt numFmtId="173" formatCode="_-* #,##0.0000\ [$€-410]_-;\-* #,##0.0000\ [$€-410]_-;_-* &quot;-&quot;????\ [$€-410]_-;_-@_-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8">
    <xf numFmtId="0" fontId="0" fillId="0" borderId="0" xfId="0"/>
    <xf numFmtId="171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7" fontId="11" fillId="0" borderId="2" xfId="0" applyNumberFormat="1" applyFont="1" applyBorder="1" applyAlignment="1" applyProtection="1">
      <alignment horizontal="center"/>
    </xf>
    <xf numFmtId="166" fontId="5" fillId="0" borderId="2" xfId="0" applyNumberFormat="1" applyFont="1" applyBorder="1" applyAlignment="1" applyProtection="1">
      <alignment horizontal="center"/>
    </xf>
    <xf numFmtId="166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7" fontId="11" fillId="0" borderId="4" xfId="0" applyNumberFormat="1" applyFont="1" applyBorder="1" applyAlignment="1" applyProtection="1">
      <alignment horizontal="center"/>
    </xf>
    <xf numFmtId="166" fontId="5" fillId="0" borderId="4" xfId="0" applyNumberFormat="1" applyFont="1" applyBorder="1" applyAlignment="1" applyProtection="1">
      <alignment horizontal="center"/>
    </xf>
    <xf numFmtId="166" fontId="5" fillId="0" borderId="5" xfId="0" applyNumberFormat="1" applyFont="1" applyBorder="1" applyAlignment="1" applyProtection="1">
      <alignment horizontal="center"/>
    </xf>
    <xf numFmtId="166" fontId="9" fillId="2" borderId="4" xfId="0" applyNumberFormat="1" applyFont="1" applyFill="1" applyBorder="1" applyAlignment="1" applyProtection="1">
      <alignment horizontal="center"/>
    </xf>
    <xf numFmtId="166" fontId="9" fillId="3" borderId="4" xfId="0" applyNumberFormat="1" applyFont="1" applyFill="1" applyBorder="1" applyAlignment="1" applyProtection="1">
      <alignment horizontal="center"/>
    </xf>
    <xf numFmtId="166" fontId="9" fillId="3" borderId="5" xfId="0" applyNumberFormat="1" applyFont="1" applyFill="1" applyBorder="1" applyAlignment="1" applyProtection="1">
      <alignment horizontal="center"/>
    </xf>
    <xf numFmtId="167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6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6" fontId="9" fillId="0" borderId="6" xfId="0" applyNumberFormat="1" applyFont="1" applyFill="1" applyBorder="1" applyAlignment="1" applyProtection="1">
      <alignment horizontal="center"/>
    </xf>
    <xf numFmtId="166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7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9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7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7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7" fontId="8" fillId="7" borderId="0" xfId="0" applyNumberFormat="1" applyFont="1" applyFill="1" applyProtection="1"/>
    <xf numFmtId="167" fontId="4" fillId="7" borderId="2" xfId="0" applyNumberFormat="1" applyFont="1" applyFill="1" applyBorder="1" applyAlignment="1" applyProtection="1">
      <alignment horizontal="center"/>
    </xf>
    <xf numFmtId="167" fontId="4" fillId="7" borderId="4" xfId="0" applyNumberFormat="1" applyFont="1" applyFill="1" applyBorder="1" applyAlignment="1" applyProtection="1">
      <alignment horizontal="center"/>
    </xf>
    <xf numFmtId="164" fontId="4" fillId="0" borderId="13" xfId="1" applyFont="1" applyFill="1" applyBorder="1" applyAlignment="1" applyProtection="1">
      <alignment horizontal="center"/>
    </xf>
    <xf numFmtId="164" fontId="11" fillId="0" borderId="13" xfId="1" applyFont="1" applyFill="1" applyBorder="1" applyAlignment="1" applyProtection="1">
      <alignment horizontal="center"/>
    </xf>
    <xf numFmtId="164" fontId="4" fillId="7" borderId="13" xfId="1" applyFont="1" applyFill="1" applyBorder="1" applyAlignment="1" applyProtection="1">
      <alignment horizontal="center"/>
    </xf>
    <xf numFmtId="164" fontId="0" fillId="0" borderId="13" xfId="1" applyFont="1" applyBorder="1" applyProtection="1"/>
    <xf numFmtId="164" fontId="0" fillId="0" borderId="14" xfId="1" applyFont="1" applyBorder="1" applyProtection="1"/>
    <xf numFmtId="164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8" fontId="6" fillId="4" borderId="0" xfId="0" applyNumberFormat="1" applyFont="1" applyFill="1" applyBorder="1" applyAlignment="1" applyProtection="1">
      <alignment horizontal="center"/>
    </xf>
    <xf numFmtId="168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7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9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Fill="1" applyBorder="1" applyAlignment="1" applyProtection="1">
      <alignment horizontal="center"/>
    </xf>
    <xf numFmtId="168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1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7" fontId="0" fillId="0" borderId="0" xfId="0" applyNumberFormat="1" applyProtection="1"/>
    <xf numFmtId="171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70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7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7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7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7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7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7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7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7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7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7" fontId="8" fillId="0" borderId="17" xfId="0" applyNumberFormat="1" applyFont="1" applyBorder="1" applyAlignment="1" applyProtection="1">
      <alignment horizontal="center" vertical="center" wrapText="1"/>
    </xf>
    <xf numFmtId="167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7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3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72" fontId="0" fillId="0" borderId="33" xfId="0" applyNumberFormat="1" applyBorder="1" applyAlignment="1" applyProtection="1">
      <alignment horizontal="center" vertical="center" wrapText="1"/>
    </xf>
    <xf numFmtId="172" fontId="0" fillId="0" borderId="34" xfId="0" applyNumberFormat="1" applyBorder="1" applyAlignment="1" applyProtection="1">
      <alignment horizontal="center" vertical="center" wrapText="1"/>
    </xf>
    <xf numFmtId="172" fontId="0" fillId="0" borderId="35" xfId="0" applyNumberForma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left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7" fontId="1" fillId="7" borderId="13" xfId="0" applyNumberFormat="1" applyFont="1" applyFill="1" applyBorder="1" applyAlignment="1" applyProtection="1">
      <alignment horizontal="center" vertical="center"/>
    </xf>
    <xf numFmtId="167" fontId="1" fillId="7" borderId="19" xfId="0" applyNumberFormat="1" applyFont="1" applyFill="1" applyBorder="1" applyAlignment="1" applyProtection="1">
      <alignment horizontal="center" vertical="center"/>
    </xf>
    <xf numFmtId="167" fontId="1" fillId="7" borderId="1" xfId="0" applyNumberFormat="1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</xf>
    <xf numFmtId="167" fontId="1" fillId="7" borderId="4" xfId="0" applyNumberFormat="1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72" fontId="1" fillId="0" borderId="33" xfId="0" applyNumberFormat="1" applyFont="1" applyBorder="1" applyAlignment="1" applyProtection="1">
      <alignment horizontal="center" vertical="center" wrapText="1"/>
    </xf>
    <xf numFmtId="172" fontId="1" fillId="0" borderId="35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1" fontId="0" fillId="0" borderId="13" xfId="2" applyNumberFormat="1" applyFont="1" applyBorder="1" applyAlignment="1" applyProtection="1">
      <alignment horizontal="center" vertical="center"/>
    </xf>
    <xf numFmtId="171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O13"/>
  <sheetViews>
    <sheetView showGridLines="0" workbookViewId="0">
      <selection activeCell="E22" sqref="E22"/>
    </sheetView>
  </sheetViews>
  <sheetFormatPr defaultRowHeight="12.75"/>
  <cols>
    <col min="1" max="1" width="6.42578125" style="208" customWidth="1"/>
    <col min="2" max="2" width="16.28515625" customWidth="1"/>
  </cols>
  <sheetData>
    <row r="1" spans="1:15" ht="24.75" customHeight="1">
      <c r="A1" s="222" t="s">
        <v>353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>
      <c r="A2" s="211"/>
    </row>
    <row r="3" spans="1:15" ht="30" customHeight="1">
      <c r="A3" s="213">
        <v>1</v>
      </c>
      <c r="B3" s="225" t="s">
        <v>354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>
      <c r="A5" s="213">
        <v>2</v>
      </c>
      <c r="B5" s="225" t="s">
        <v>356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>
      <c r="A7" s="213">
        <v>3</v>
      </c>
      <c r="B7" s="225" t="s">
        <v>357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>
      <c r="A9" s="213">
        <v>4</v>
      </c>
      <c r="B9" s="225" t="s">
        <v>358</v>
      </c>
      <c r="C9" s="225"/>
      <c r="D9" s="225"/>
      <c r="E9" s="225"/>
      <c r="F9" s="225"/>
      <c r="G9" s="225"/>
      <c r="H9" s="225"/>
      <c r="I9" s="225"/>
      <c r="J9" s="214"/>
      <c r="K9" s="214"/>
      <c r="L9" s="214"/>
      <c r="M9" s="214"/>
      <c r="N9" s="214"/>
      <c r="O9" s="215"/>
    </row>
    <row r="10" spans="1:15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>
      <c r="A11" s="213">
        <v>5</v>
      </c>
      <c r="B11" s="227" t="s">
        <v>355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>
      <c r="A13" s="213">
        <v>6</v>
      </c>
      <c r="B13" s="227" t="s">
        <v>359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FU163"/>
  <sheetViews>
    <sheetView showGridLines="0" topLeftCell="D124" zoomScale="90" zoomScaleNormal="90" zoomScaleSheetLayoutView="90" workbookViewId="0">
      <selection activeCell="F22" sqref="F22"/>
    </sheetView>
  </sheetViews>
  <sheetFormatPr defaultColWidth="9.140625" defaultRowHeight="12.75"/>
  <cols>
    <col min="1" max="1" width="6.28515625" style="107" customWidth="1"/>
    <col min="2" max="2" width="6.28515625" style="107" bestFit="1" customWidth="1"/>
    <col min="3" max="3" width="26.7109375" style="3" customWidth="1"/>
    <col min="4" max="4" width="50.28515625" style="3" customWidth="1"/>
    <col min="5" max="5" width="8.42578125" style="107" customWidth="1"/>
    <col min="6" max="6" width="12.5703125" style="107" customWidth="1"/>
    <col min="7" max="7" width="13.42578125" style="82" customWidth="1"/>
    <col min="8" max="8" width="7.7109375" style="3" bestFit="1" customWidth="1"/>
    <col min="9" max="9" width="12.7109375" style="3" customWidth="1"/>
    <col min="10" max="10" width="7.7109375" style="3" bestFit="1" customWidth="1"/>
    <col min="11" max="11" width="15.28515625" style="3" customWidth="1"/>
    <col min="12" max="12" width="7.5703125" style="3" customWidth="1"/>
    <col min="13" max="13" width="13.140625" style="3" customWidth="1"/>
    <col min="14" max="14" width="7.5703125" style="3" customWidth="1"/>
    <col min="15" max="15" width="12.7109375" style="3" customWidth="1"/>
    <col min="16" max="16384" width="9.140625" style="3"/>
  </cols>
  <sheetData>
    <row r="1" spans="1:16" ht="15.6" customHeight="1">
      <c r="A1" s="265" t="s">
        <v>342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16" ht="15.6" customHeight="1">
      <c r="A2" s="266" t="s">
        <v>349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61"/>
    </row>
    <row r="3" spans="1:16" ht="15.6" customHeight="1">
      <c r="A3" s="267" t="s">
        <v>209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6" ht="15.6" customHeight="1" thickBot="1">
      <c r="A4" s="78"/>
      <c r="B4" s="79"/>
      <c r="D4" s="80"/>
      <c r="E4" s="81"/>
      <c r="F4" s="81"/>
    </row>
    <row r="5" spans="1:16">
      <c r="A5" s="268" t="s">
        <v>341</v>
      </c>
      <c r="B5" s="253" t="s">
        <v>340</v>
      </c>
      <c r="C5" s="256"/>
      <c r="D5" s="272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>
      <c r="A6" s="269"/>
      <c r="B6" s="254"/>
      <c r="C6" s="257"/>
      <c r="D6" s="273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>
      <c r="A7" s="269"/>
      <c r="B7" s="254"/>
      <c r="C7" s="257"/>
      <c r="D7" s="273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5" thickBot="1">
      <c r="A8" s="270"/>
      <c r="B8" s="255"/>
      <c r="C8" s="258"/>
      <c r="D8" s="274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5" customHeight="1" thickBot="1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45" customHeight="1" thickBot="1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45" customHeight="1" thickBot="1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45" customHeight="1" thickBot="1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45" customHeight="1" thickBot="1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45" customHeight="1" thickBot="1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45" customHeight="1" thickBot="1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45" customHeight="1" thickBot="1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45" customHeight="1" thickBot="1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45" customHeight="1" thickBot="1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45" customHeight="1" thickBot="1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45" customHeight="1" thickBot="1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45" customHeight="1" thickBot="1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45" customHeight="1" thickBot="1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45" customHeight="1" thickBot="1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45" customHeight="1" thickBot="1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45" customHeight="1" thickBot="1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45" customHeight="1" thickBot="1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45" customHeight="1" thickBot="1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45" customHeight="1" thickBot="1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45" customHeight="1" thickBot="1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45" customHeight="1" thickBot="1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45" customHeight="1" thickBot="1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45" customHeight="1" thickBot="1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45" customHeight="1" thickBot="1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45" customHeight="1" thickBot="1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45" customHeight="1" thickBot="1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45" customHeight="1" thickBot="1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45" customHeight="1" thickBot="1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45" customHeight="1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45" customHeight="1">
      <c r="A39" s="92" t="s">
        <v>165</v>
      </c>
      <c r="B39" s="95" t="s">
        <v>212</v>
      </c>
      <c r="C39" s="252" t="s">
        <v>15</v>
      </c>
      <c r="D39" s="138" t="s">
        <v>106</v>
      </c>
      <c r="E39" s="271" t="s">
        <v>254</v>
      </c>
      <c r="F39" s="259">
        <v>0</v>
      </c>
      <c r="G39" s="263" t="str">
        <f>IF(OR(F39="",F39=0,F39=" "),"",F39/1000)</f>
        <v/>
      </c>
      <c r="H39" s="245">
        <v>100</v>
      </c>
      <c r="I39" s="155" t="str">
        <f>IF($D$133="","  ","  ")</f>
        <v xml:space="preserve">  </v>
      </c>
      <c r="J39" s="245">
        <v>100</v>
      </c>
      <c r="K39" s="250" t="str">
        <f>IF(OR(F39="",F39=0,),"",J39*$G39)</f>
        <v/>
      </c>
      <c r="L39" s="245">
        <v>115</v>
      </c>
      <c r="M39" s="250" t="str">
        <f t="shared" si="2"/>
        <v/>
      </c>
      <c r="N39" s="245">
        <v>100</v>
      </c>
      <c r="O39" s="276" t="str">
        <f t="shared" si="3"/>
        <v/>
      </c>
    </row>
    <row r="40" spans="1:177" s="22" customFormat="1" ht="26.45" customHeight="1">
      <c r="A40" s="92" t="s">
        <v>165</v>
      </c>
      <c r="B40" s="96" t="s">
        <v>213</v>
      </c>
      <c r="C40" s="252"/>
      <c r="D40" s="138" t="s">
        <v>107</v>
      </c>
      <c r="E40" s="239"/>
      <c r="F40" s="260"/>
      <c r="G40" s="263"/>
      <c r="H40" s="245"/>
      <c r="I40" s="155" t="str">
        <f>IF($D$133="","  ","  ")</f>
        <v xml:space="preserve">  </v>
      </c>
      <c r="J40" s="245"/>
      <c r="K40" s="250"/>
      <c r="L40" s="245"/>
      <c r="M40" s="250"/>
      <c r="N40" s="245"/>
      <c r="O40" s="276"/>
    </row>
    <row r="41" spans="1:177" s="22" customFormat="1" ht="26.45" customHeight="1">
      <c r="A41" s="92" t="s">
        <v>165</v>
      </c>
      <c r="B41" s="95" t="s">
        <v>214</v>
      </c>
      <c r="C41" s="252"/>
      <c r="D41" s="138" t="s">
        <v>108</v>
      </c>
      <c r="E41" s="239"/>
      <c r="F41" s="260"/>
      <c r="G41" s="263"/>
      <c r="H41" s="245"/>
      <c r="I41" s="155" t="str">
        <f>IF($D$133="","  ","  ")</f>
        <v xml:space="preserve">  </v>
      </c>
      <c r="J41" s="245"/>
      <c r="K41" s="250"/>
      <c r="L41" s="245"/>
      <c r="M41" s="250"/>
      <c r="N41" s="245"/>
      <c r="O41" s="276"/>
    </row>
    <row r="42" spans="1:177" s="22" customFormat="1" ht="34.9" customHeight="1">
      <c r="A42" s="92" t="s">
        <v>165</v>
      </c>
      <c r="B42" s="96" t="s">
        <v>215</v>
      </c>
      <c r="C42" s="252"/>
      <c r="D42" s="136" t="s">
        <v>109</v>
      </c>
      <c r="E42" s="239"/>
      <c r="F42" s="260"/>
      <c r="G42" s="263"/>
      <c r="H42" s="245"/>
      <c r="I42" s="141" t="str">
        <f>IF(OR(F39="",F39=0,F39=" "),"",H39*$G39)</f>
        <v/>
      </c>
      <c r="J42" s="245"/>
      <c r="K42" s="250"/>
      <c r="L42" s="245"/>
      <c r="M42" s="250"/>
      <c r="N42" s="245"/>
      <c r="O42" s="276"/>
    </row>
    <row r="43" spans="1:177" s="22" customFormat="1" ht="26.45" customHeight="1">
      <c r="A43" s="92" t="s">
        <v>165</v>
      </c>
      <c r="B43" s="95" t="s">
        <v>216</v>
      </c>
      <c r="C43" s="252"/>
      <c r="D43" s="138" t="s">
        <v>195</v>
      </c>
      <c r="E43" s="239"/>
      <c r="F43" s="260"/>
      <c r="G43" s="263"/>
      <c r="H43" s="245"/>
      <c r="I43" s="155" t="str">
        <f>IF($D$133="","  ","  ")</f>
        <v xml:space="preserve">  </v>
      </c>
      <c r="J43" s="245"/>
      <c r="K43" s="250"/>
      <c r="L43" s="245"/>
      <c r="M43" s="250"/>
      <c r="N43" s="245"/>
      <c r="O43" s="276"/>
    </row>
    <row r="44" spans="1:177" s="22" customFormat="1" ht="26.45" customHeight="1">
      <c r="A44" s="92" t="s">
        <v>165</v>
      </c>
      <c r="B44" s="95" t="s">
        <v>275</v>
      </c>
      <c r="C44" s="252"/>
      <c r="D44" s="138" t="s">
        <v>278</v>
      </c>
      <c r="E44" s="239"/>
      <c r="F44" s="260"/>
      <c r="G44" s="263"/>
      <c r="H44" s="245"/>
      <c r="I44" s="155" t="str">
        <f>IF($D$133="","  ","  ")</f>
        <v xml:space="preserve">  </v>
      </c>
      <c r="J44" s="245"/>
      <c r="K44" s="250"/>
      <c r="L44" s="245"/>
      <c r="M44" s="250"/>
      <c r="N44" s="245"/>
      <c r="O44" s="276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>
      <c r="A45" s="92" t="s">
        <v>165</v>
      </c>
      <c r="B45" s="95" t="s">
        <v>276</v>
      </c>
      <c r="C45" s="252"/>
      <c r="D45" s="138" t="s">
        <v>273</v>
      </c>
      <c r="E45" s="239"/>
      <c r="F45" s="260"/>
      <c r="G45" s="263"/>
      <c r="H45" s="245"/>
      <c r="I45" s="155" t="str">
        <f>IF($D$133="","  ","  ")</f>
        <v xml:space="preserve">  </v>
      </c>
      <c r="J45" s="245"/>
      <c r="K45" s="250"/>
      <c r="L45" s="245"/>
      <c r="M45" s="250"/>
      <c r="N45" s="245"/>
      <c r="O45" s="276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>
      <c r="A46" s="92" t="s">
        <v>165</v>
      </c>
      <c r="B46" s="95" t="s">
        <v>277</v>
      </c>
      <c r="C46" s="252"/>
      <c r="D46" s="138" t="s">
        <v>274</v>
      </c>
      <c r="E46" s="239"/>
      <c r="F46" s="261"/>
      <c r="G46" s="264"/>
      <c r="H46" s="247"/>
      <c r="I46" s="155" t="str">
        <f>IF($D$133="","  ","  ")</f>
        <v xml:space="preserve">  </v>
      </c>
      <c r="J46" s="247"/>
      <c r="K46" s="251"/>
      <c r="L46" s="247"/>
      <c r="M46" s="251"/>
      <c r="N46" s="247"/>
      <c r="O46" s="277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45" customHeight="1">
      <c r="A48" s="92" t="s">
        <v>165</v>
      </c>
      <c r="B48" s="95" t="s">
        <v>217</v>
      </c>
      <c r="C48" s="252" t="s">
        <v>17</v>
      </c>
      <c r="D48" s="136" t="s">
        <v>110</v>
      </c>
      <c r="E48" s="239" t="s">
        <v>254</v>
      </c>
      <c r="F48" s="259">
        <v>0</v>
      </c>
      <c r="G48" s="262" t="str">
        <f>IF(OR(F48="",F48=0,F48=" "),"",F48/1000)</f>
        <v/>
      </c>
      <c r="H48" s="284">
        <v>3150</v>
      </c>
      <c r="I48" s="157" t="str">
        <f>IF($D$133="","  ","  ")</f>
        <v xml:space="preserve">  </v>
      </c>
      <c r="J48" s="244">
        <v>3150</v>
      </c>
      <c r="K48" s="249" t="str">
        <f>IF(OR(F48="",F48=0,),"",J48*$G48)</f>
        <v/>
      </c>
      <c r="L48" s="244">
        <v>3150</v>
      </c>
      <c r="M48" s="249" t="str">
        <f>IF(OR(F48="",F48=0,),"",L48*$G48)</f>
        <v/>
      </c>
      <c r="N48" s="244">
        <v>3150</v>
      </c>
      <c r="O48" s="275" t="str">
        <f>IF(OR(F48="",F48=0,),"",N48*$G48)</f>
        <v/>
      </c>
    </row>
    <row r="49" spans="1:15" s="22" customFormat="1" ht="26.45" customHeight="1">
      <c r="A49" s="92" t="s">
        <v>165</v>
      </c>
      <c r="B49" s="96" t="s">
        <v>218</v>
      </c>
      <c r="C49" s="252"/>
      <c r="D49" s="136" t="s">
        <v>111</v>
      </c>
      <c r="E49" s="239"/>
      <c r="F49" s="260"/>
      <c r="G49" s="263"/>
      <c r="H49" s="246"/>
      <c r="I49" s="155" t="str">
        <f>IF($D$133="","  ","  ")</f>
        <v xml:space="preserve">  </v>
      </c>
      <c r="J49" s="248"/>
      <c r="K49" s="250"/>
      <c r="L49" s="245"/>
      <c r="M49" s="250"/>
      <c r="N49" s="245"/>
      <c r="O49" s="276"/>
    </row>
    <row r="50" spans="1:15" s="22" customFormat="1" ht="37.15" customHeight="1">
      <c r="A50" s="92" t="s">
        <v>165</v>
      </c>
      <c r="B50" s="95" t="s">
        <v>219</v>
      </c>
      <c r="C50" s="252"/>
      <c r="D50" s="136" t="s">
        <v>112</v>
      </c>
      <c r="E50" s="239"/>
      <c r="F50" s="260"/>
      <c r="G50" s="263"/>
      <c r="H50" s="245"/>
      <c r="I50" s="158" t="str">
        <f>IF(OR(F48="",F48=0,F48=" "),"",H48*$G48)</f>
        <v/>
      </c>
      <c r="J50" s="245"/>
      <c r="K50" s="250"/>
      <c r="L50" s="245"/>
      <c r="M50" s="250"/>
      <c r="N50" s="245"/>
      <c r="O50" s="276"/>
    </row>
    <row r="51" spans="1:15" s="22" customFormat="1" ht="26.45" customHeight="1">
      <c r="A51" s="92" t="s">
        <v>165</v>
      </c>
      <c r="B51" s="96" t="s">
        <v>220</v>
      </c>
      <c r="C51" s="252"/>
      <c r="D51" s="136" t="s">
        <v>113</v>
      </c>
      <c r="E51" s="239"/>
      <c r="F51" s="260"/>
      <c r="G51" s="263"/>
      <c r="H51" s="245"/>
      <c r="I51" s="155" t="str">
        <f>IF($D$133="","  ","  ")</f>
        <v xml:space="preserve">  </v>
      </c>
      <c r="J51" s="245"/>
      <c r="K51" s="250"/>
      <c r="L51" s="245"/>
      <c r="M51" s="250"/>
      <c r="N51" s="245"/>
      <c r="O51" s="276"/>
    </row>
    <row r="52" spans="1:15" s="22" customFormat="1" ht="26.45" customHeight="1">
      <c r="A52" s="92" t="s">
        <v>165</v>
      </c>
      <c r="B52" s="95" t="s">
        <v>221</v>
      </c>
      <c r="C52" s="252"/>
      <c r="D52" s="136" t="s">
        <v>114</v>
      </c>
      <c r="E52" s="239"/>
      <c r="F52" s="260"/>
      <c r="G52" s="263"/>
      <c r="H52" s="245"/>
      <c r="I52" s="155" t="str">
        <f>IF($D$133="","  ","  ")</f>
        <v xml:space="preserve">  </v>
      </c>
      <c r="J52" s="245"/>
      <c r="K52" s="250"/>
      <c r="L52" s="245"/>
      <c r="M52" s="250"/>
      <c r="N52" s="245"/>
      <c r="O52" s="276"/>
    </row>
    <row r="53" spans="1:15" s="22" customFormat="1" ht="26.45" customHeight="1">
      <c r="A53" s="92" t="s">
        <v>165</v>
      </c>
      <c r="B53" s="96" t="s">
        <v>222</v>
      </c>
      <c r="C53" s="252"/>
      <c r="D53" s="136" t="s">
        <v>115</v>
      </c>
      <c r="E53" s="239"/>
      <c r="F53" s="261"/>
      <c r="G53" s="264"/>
      <c r="H53" s="247"/>
      <c r="I53" s="155" t="str">
        <f>IF($D$133="","  ","  ")</f>
        <v xml:space="preserve">  </v>
      </c>
      <c r="J53" s="247"/>
      <c r="K53" s="251"/>
      <c r="L53" s="247"/>
      <c r="M53" s="251"/>
      <c r="N53" s="247"/>
      <c r="O53" s="277"/>
    </row>
    <row r="54" spans="1:15" s="22" customFormat="1" ht="26.45" customHeight="1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45" customHeight="1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45" customHeight="1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45" customHeight="1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45" customHeight="1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45" customHeight="1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45" customHeight="1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45" customHeight="1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45" customHeight="1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45" customHeight="1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45" customHeight="1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45" customHeight="1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45" customHeight="1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45" customHeight="1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45" customHeight="1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45" customHeight="1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45" customHeight="1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45" customHeight="1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45" customHeight="1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45" customHeight="1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45" customHeight="1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45" customHeight="1">
      <c r="A75" s="92" t="s">
        <v>165</v>
      </c>
      <c r="B75" s="96" t="s">
        <v>227</v>
      </c>
      <c r="C75" s="252" t="s">
        <v>34</v>
      </c>
      <c r="D75" s="138" t="s">
        <v>241</v>
      </c>
      <c r="E75" s="243" t="s">
        <v>254</v>
      </c>
      <c r="F75" s="259">
        <v>0</v>
      </c>
      <c r="G75" s="262" t="str">
        <f>IF(OR(F75="",F75=0,F75=" "),"",F75/1000)</f>
        <v/>
      </c>
      <c r="H75" s="244">
        <v>540</v>
      </c>
      <c r="I75" s="159" t="str">
        <f>IF($D$133="","  ","  ")</f>
        <v xml:space="preserve">  </v>
      </c>
      <c r="J75" s="244">
        <v>460</v>
      </c>
      <c r="K75" s="249" t="str">
        <f t="shared" si="7"/>
        <v/>
      </c>
      <c r="L75" s="244">
        <v>460</v>
      </c>
      <c r="M75" s="249" t="str">
        <f t="shared" si="8"/>
        <v/>
      </c>
      <c r="N75" s="244">
        <v>500</v>
      </c>
      <c r="O75" s="275" t="str">
        <f t="shared" si="9"/>
        <v/>
      </c>
    </row>
    <row r="76" spans="1:15" s="22" customFormat="1" ht="26.45" customHeight="1">
      <c r="A76" s="92" t="s">
        <v>165</v>
      </c>
      <c r="B76" s="96" t="s">
        <v>228</v>
      </c>
      <c r="C76" s="252"/>
      <c r="D76" s="138" t="s">
        <v>242</v>
      </c>
      <c r="E76" s="243"/>
      <c r="F76" s="260"/>
      <c r="G76" s="263"/>
      <c r="H76" s="245"/>
      <c r="I76" s="159" t="str">
        <f t="shared" ref="I76:I81" si="10">IF($D$133="","  ","  ")</f>
        <v xml:space="preserve">  </v>
      </c>
      <c r="J76" s="245"/>
      <c r="K76" s="250"/>
      <c r="L76" s="245"/>
      <c r="M76" s="250"/>
      <c r="N76" s="245"/>
      <c r="O76" s="276"/>
    </row>
    <row r="77" spans="1:15" s="22" customFormat="1" ht="26.45" customHeight="1">
      <c r="A77" s="92" t="s">
        <v>165</v>
      </c>
      <c r="B77" s="96" t="s">
        <v>229</v>
      </c>
      <c r="C77" s="252"/>
      <c r="D77" s="138" t="s">
        <v>243</v>
      </c>
      <c r="E77" s="243"/>
      <c r="F77" s="260"/>
      <c r="G77" s="263"/>
      <c r="H77" s="245"/>
      <c r="I77" s="159" t="str">
        <f t="shared" si="10"/>
        <v xml:space="preserve">  </v>
      </c>
      <c r="J77" s="245"/>
      <c r="K77" s="250"/>
      <c r="L77" s="245"/>
      <c r="M77" s="250"/>
      <c r="N77" s="245"/>
      <c r="O77" s="276"/>
    </row>
    <row r="78" spans="1:15" s="22" customFormat="1" ht="26.45" customHeight="1">
      <c r="A78" s="92" t="s">
        <v>165</v>
      </c>
      <c r="B78" s="96" t="s">
        <v>230</v>
      </c>
      <c r="C78" s="252"/>
      <c r="D78" s="138" t="s">
        <v>244</v>
      </c>
      <c r="E78" s="243"/>
      <c r="F78" s="260"/>
      <c r="G78" s="263"/>
      <c r="H78" s="246"/>
      <c r="I78" s="159" t="str">
        <f t="shared" si="10"/>
        <v xml:space="preserve">  </v>
      </c>
      <c r="J78" s="248"/>
      <c r="K78" s="250"/>
      <c r="L78" s="245"/>
      <c r="M78" s="250"/>
      <c r="N78" s="245"/>
      <c r="O78" s="276"/>
    </row>
    <row r="79" spans="1:15" s="22" customFormat="1" ht="26.45" customHeight="1">
      <c r="A79" s="92" t="s">
        <v>165</v>
      </c>
      <c r="B79" s="96" t="s">
        <v>231</v>
      </c>
      <c r="C79" s="252"/>
      <c r="D79" s="138" t="s">
        <v>245</v>
      </c>
      <c r="E79" s="243"/>
      <c r="F79" s="260"/>
      <c r="G79" s="263"/>
      <c r="H79" s="245"/>
      <c r="I79" s="159" t="str">
        <f t="shared" si="10"/>
        <v xml:space="preserve">  </v>
      </c>
      <c r="J79" s="245"/>
      <c r="K79" s="250"/>
      <c r="L79" s="245"/>
      <c r="M79" s="250"/>
      <c r="N79" s="245"/>
      <c r="O79" s="276"/>
    </row>
    <row r="80" spans="1:15" s="22" customFormat="1" ht="26.45" customHeight="1">
      <c r="A80" s="92" t="s">
        <v>165</v>
      </c>
      <c r="B80" s="96" t="s">
        <v>232</v>
      </c>
      <c r="C80" s="252"/>
      <c r="D80" s="138" t="s">
        <v>246</v>
      </c>
      <c r="E80" s="243"/>
      <c r="F80" s="260"/>
      <c r="G80" s="263"/>
      <c r="H80" s="245"/>
      <c r="I80" s="159" t="str">
        <f t="shared" si="10"/>
        <v xml:space="preserve">  </v>
      </c>
      <c r="J80" s="245"/>
      <c r="K80" s="250"/>
      <c r="L80" s="245"/>
      <c r="M80" s="250"/>
      <c r="N80" s="245"/>
      <c r="O80" s="276"/>
    </row>
    <row r="81" spans="1:15" s="22" customFormat="1" ht="26.45" customHeight="1">
      <c r="A81" s="92" t="s">
        <v>165</v>
      </c>
      <c r="B81" s="96" t="s">
        <v>233</v>
      </c>
      <c r="C81" s="252"/>
      <c r="D81" s="138" t="s">
        <v>247</v>
      </c>
      <c r="E81" s="243"/>
      <c r="F81" s="260"/>
      <c r="G81" s="263"/>
      <c r="H81" s="245"/>
      <c r="I81" s="159" t="str">
        <f t="shared" si="10"/>
        <v xml:space="preserve">  </v>
      </c>
      <c r="J81" s="245"/>
      <c r="K81" s="250"/>
      <c r="L81" s="245"/>
      <c r="M81" s="250"/>
      <c r="N81" s="245"/>
      <c r="O81" s="276"/>
    </row>
    <row r="82" spans="1:15" s="22" customFormat="1" ht="34.9" customHeight="1">
      <c r="A82" s="92" t="s">
        <v>165</v>
      </c>
      <c r="B82" s="96" t="s">
        <v>234</v>
      </c>
      <c r="C82" s="252"/>
      <c r="D82" s="138" t="s">
        <v>267</v>
      </c>
      <c r="E82" s="243"/>
      <c r="F82" s="260"/>
      <c r="G82" s="263"/>
      <c r="H82" s="245"/>
      <c r="I82" s="159" t="str">
        <f>IF(OR(F75="",F75=0,F75=" "),"",H75*$G75)</f>
        <v/>
      </c>
      <c r="J82" s="245"/>
      <c r="K82" s="250"/>
      <c r="L82" s="245"/>
      <c r="M82" s="250"/>
      <c r="N82" s="245"/>
      <c r="O82" s="276"/>
    </row>
    <row r="83" spans="1:15" s="22" customFormat="1" ht="26.45" customHeight="1">
      <c r="A83" s="92" t="s">
        <v>165</v>
      </c>
      <c r="B83" s="96" t="s">
        <v>235</v>
      </c>
      <c r="C83" s="252"/>
      <c r="D83" s="138" t="s">
        <v>253</v>
      </c>
      <c r="E83" s="243"/>
      <c r="F83" s="260"/>
      <c r="G83" s="263"/>
      <c r="H83" s="245"/>
      <c r="I83" s="159" t="str">
        <f t="shared" ref="I83:I89" si="11">IF($D$133="","  ","  ")</f>
        <v xml:space="preserve">  </v>
      </c>
      <c r="J83" s="245"/>
      <c r="K83" s="250"/>
      <c r="L83" s="245"/>
      <c r="M83" s="250"/>
      <c r="N83" s="245"/>
      <c r="O83" s="276"/>
    </row>
    <row r="84" spans="1:15" s="22" customFormat="1" ht="26.45" customHeight="1">
      <c r="A84" s="92" t="s">
        <v>165</v>
      </c>
      <c r="B84" s="96" t="s">
        <v>236</v>
      </c>
      <c r="C84" s="252"/>
      <c r="D84" s="138" t="s">
        <v>248</v>
      </c>
      <c r="E84" s="243"/>
      <c r="F84" s="260"/>
      <c r="G84" s="263"/>
      <c r="H84" s="245"/>
      <c r="I84" s="159" t="str">
        <f t="shared" si="11"/>
        <v xml:space="preserve">  </v>
      </c>
      <c r="J84" s="245"/>
      <c r="K84" s="250"/>
      <c r="L84" s="245"/>
      <c r="M84" s="250"/>
      <c r="N84" s="245"/>
      <c r="O84" s="276"/>
    </row>
    <row r="85" spans="1:15" s="22" customFormat="1" ht="26.45" customHeight="1">
      <c r="A85" s="92" t="s">
        <v>165</v>
      </c>
      <c r="B85" s="96" t="s">
        <v>237</v>
      </c>
      <c r="C85" s="252"/>
      <c r="D85" s="138" t="s">
        <v>249</v>
      </c>
      <c r="E85" s="243"/>
      <c r="F85" s="260"/>
      <c r="G85" s="263"/>
      <c r="H85" s="245"/>
      <c r="I85" s="159" t="str">
        <f t="shared" si="11"/>
        <v xml:space="preserve">  </v>
      </c>
      <c r="J85" s="245"/>
      <c r="K85" s="250"/>
      <c r="L85" s="245"/>
      <c r="M85" s="250"/>
      <c r="N85" s="245"/>
      <c r="O85" s="276"/>
    </row>
    <row r="86" spans="1:15" s="22" customFormat="1" ht="26.45" customHeight="1">
      <c r="A86" s="92" t="s">
        <v>165</v>
      </c>
      <c r="B86" s="96" t="s">
        <v>238</v>
      </c>
      <c r="C86" s="252"/>
      <c r="D86" s="138" t="s">
        <v>250</v>
      </c>
      <c r="E86" s="243"/>
      <c r="F86" s="260"/>
      <c r="G86" s="263"/>
      <c r="H86" s="245"/>
      <c r="I86" s="159" t="str">
        <f t="shared" si="11"/>
        <v xml:space="preserve">  </v>
      </c>
      <c r="J86" s="245"/>
      <c r="K86" s="250"/>
      <c r="L86" s="245"/>
      <c r="M86" s="250"/>
      <c r="N86" s="245"/>
      <c r="O86" s="276"/>
    </row>
    <row r="87" spans="1:15" s="22" customFormat="1" ht="26.45" customHeight="1">
      <c r="A87" s="92" t="s">
        <v>165</v>
      </c>
      <c r="B87" s="96" t="s">
        <v>239</v>
      </c>
      <c r="C87" s="252"/>
      <c r="D87" s="138" t="s">
        <v>251</v>
      </c>
      <c r="E87" s="243"/>
      <c r="F87" s="260"/>
      <c r="G87" s="263"/>
      <c r="H87" s="245"/>
      <c r="I87" s="159" t="str">
        <f t="shared" si="11"/>
        <v xml:space="preserve">  </v>
      </c>
      <c r="J87" s="245"/>
      <c r="K87" s="250"/>
      <c r="L87" s="245"/>
      <c r="M87" s="250"/>
      <c r="N87" s="245"/>
      <c r="O87" s="276"/>
    </row>
    <row r="88" spans="1:15" s="22" customFormat="1" ht="26.45" customHeight="1">
      <c r="A88" s="92" t="s">
        <v>165</v>
      </c>
      <c r="B88" s="96" t="s">
        <v>240</v>
      </c>
      <c r="C88" s="252"/>
      <c r="D88" s="138" t="s">
        <v>252</v>
      </c>
      <c r="E88" s="243"/>
      <c r="F88" s="261"/>
      <c r="G88" s="264"/>
      <c r="H88" s="247"/>
      <c r="I88" s="159" t="str">
        <f t="shared" si="11"/>
        <v xml:space="preserve">  </v>
      </c>
      <c r="J88" s="247"/>
      <c r="K88" s="251"/>
      <c r="L88" s="247"/>
      <c r="M88" s="251"/>
      <c r="N88" s="247"/>
      <c r="O88" s="277"/>
    </row>
    <row r="89" spans="1:15" s="22" customFormat="1" ht="26.45" customHeight="1">
      <c r="A89" s="92" t="s">
        <v>165</v>
      </c>
      <c r="B89" s="96" t="s">
        <v>223</v>
      </c>
      <c r="C89" s="252" t="s">
        <v>35</v>
      </c>
      <c r="D89" s="136" t="s">
        <v>128</v>
      </c>
      <c r="E89" s="243" t="s">
        <v>254</v>
      </c>
      <c r="F89" s="259">
        <v>0</v>
      </c>
      <c r="G89" s="262" t="str">
        <f>IF(OR(F89="",F89=0,F89=" "),"",F89/1000)</f>
        <v/>
      </c>
      <c r="H89" s="240">
        <v>100</v>
      </c>
      <c r="I89" s="160" t="str">
        <f t="shared" si="11"/>
        <v xml:space="preserve">  </v>
      </c>
      <c r="J89" s="240">
        <v>100</v>
      </c>
      <c r="K89" s="278" t="str">
        <f>IF(OR(F89="",F89=0,),"",J89*$G89)</f>
        <v/>
      </c>
      <c r="L89" s="240">
        <v>100</v>
      </c>
      <c r="M89" s="278" t="str">
        <f>IF(OR(F89="",F89=0,),"",L89*$G89)</f>
        <v/>
      </c>
      <c r="N89" s="240">
        <v>100</v>
      </c>
      <c r="O89" s="281" t="str">
        <f>IF(OR(F89="",F89=0,),"",N89*$G89)</f>
        <v/>
      </c>
    </row>
    <row r="90" spans="1:15" s="22" customFormat="1" ht="26.45" customHeight="1">
      <c r="A90" s="92" t="s">
        <v>165</v>
      </c>
      <c r="B90" s="96" t="s">
        <v>224</v>
      </c>
      <c r="C90" s="252"/>
      <c r="D90" s="137" t="s">
        <v>127</v>
      </c>
      <c r="E90" s="243"/>
      <c r="F90" s="260"/>
      <c r="G90" s="263"/>
      <c r="H90" s="241"/>
      <c r="I90" s="161" t="str">
        <f>IF(OR(F89="",F89=0, F89=" "),"",H89*$G89)</f>
        <v/>
      </c>
      <c r="J90" s="241"/>
      <c r="K90" s="279"/>
      <c r="L90" s="241"/>
      <c r="M90" s="279"/>
      <c r="N90" s="241"/>
      <c r="O90" s="282"/>
    </row>
    <row r="91" spans="1:15" s="22" customFormat="1" ht="26.45" customHeight="1">
      <c r="A91" s="92" t="s">
        <v>165</v>
      </c>
      <c r="B91" s="96" t="s">
        <v>225</v>
      </c>
      <c r="C91" s="252"/>
      <c r="D91" s="136" t="s">
        <v>129</v>
      </c>
      <c r="E91" s="243"/>
      <c r="F91" s="261"/>
      <c r="G91" s="264"/>
      <c r="H91" s="242"/>
      <c r="I91" s="162" t="str">
        <f>IF($D$133="","  ","  ")</f>
        <v xml:space="preserve">  </v>
      </c>
      <c r="J91" s="242"/>
      <c r="K91" s="280"/>
      <c r="L91" s="242"/>
      <c r="M91" s="280"/>
      <c r="N91" s="242"/>
      <c r="O91" s="283"/>
    </row>
    <row r="92" spans="1:15" s="22" customFormat="1" ht="26.45" customHeight="1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45" customHeight="1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45" customHeight="1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45" customHeight="1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45" customHeight="1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45" customHeight="1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45" customHeight="1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45" customHeight="1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45" customHeight="1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45" customHeight="1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45" customHeight="1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45" customHeight="1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45" customHeight="1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45" customHeight="1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45" customHeight="1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45" customHeight="1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45" customHeight="1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45" customHeight="1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45" customHeight="1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45" customHeight="1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45" customHeight="1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45" customHeight="1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45" customHeight="1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45" customHeight="1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45" customHeight="1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45" customHeight="1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45" customHeight="1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45" customHeight="1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45" customHeight="1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45" customHeight="1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45" customHeight="1">
      <c r="A122" s="92" t="s">
        <v>165</v>
      </c>
      <c r="B122" s="93">
        <v>87</v>
      </c>
      <c r="C122" s="133" t="s">
        <v>170</v>
      </c>
      <c r="D122" s="136" t="s">
        <v>166</v>
      </c>
      <c r="E122" s="243" t="s">
        <v>254</v>
      </c>
      <c r="F122" s="259">
        <v>0</v>
      </c>
      <c r="G122" s="262" t="str">
        <f>IF(OR(F122="",F122=0,F122=" "),"",F122/1000)</f>
        <v/>
      </c>
      <c r="H122" s="240">
        <v>195</v>
      </c>
      <c r="I122" s="156" t="str">
        <f>IF($D$133="","  ","  ")</f>
        <v xml:space="preserve">  </v>
      </c>
      <c r="J122" s="240">
        <v>201.2</v>
      </c>
      <c r="K122" s="249" t="str">
        <f t="shared" si="14"/>
        <v/>
      </c>
      <c r="L122" s="240">
        <v>195</v>
      </c>
      <c r="M122" s="249" t="str">
        <f t="shared" si="15"/>
        <v/>
      </c>
      <c r="N122" s="240">
        <v>260</v>
      </c>
      <c r="O122" s="275" t="str">
        <f t="shared" si="16"/>
        <v/>
      </c>
    </row>
    <row r="123" spans="1:15" s="22" customFormat="1" ht="26.45" customHeight="1">
      <c r="A123" s="92" t="s">
        <v>165</v>
      </c>
      <c r="B123" s="93">
        <v>88</v>
      </c>
      <c r="C123" s="133" t="s">
        <v>171</v>
      </c>
      <c r="D123" s="136" t="s">
        <v>166</v>
      </c>
      <c r="E123" s="243"/>
      <c r="F123" s="260"/>
      <c r="G123" s="263"/>
      <c r="H123" s="241"/>
      <c r="I123" s="163" t="str">
        <f>IF($D$133="","  ","  ")</f>
        <v xml:space="preserve">  </v>
      </c>
      <c r="J123" s="241"/>
      <c r="K123" s="250"/>
      <c r="L123" s="241"/>
      <c r="M123" s="250"/>
      <c r="N123" s="241"/>
      <c r="O123" s="276"/>
    </row>
    <row r="124" spans="1:15" s="22" customFormat="1" ht="26.45" customHeight="1">
      <c r="A124" s="92" t="s">
        <v>165</v>
      </c>
      <c r="B124" s="93">
        <v>89</v>
      </c>
      <c r="C124" s="131" t="s">
        <v>172</v>
      </c>
      <c r="D124" s="136" t="s">
        <v>167</v>
      </c>
      <c r="E124" s="243"/>
      <c r="F124" s="260"/>
      <c r="G124" s="263"/>
      <c r="H124" s="241"/>
      <c r="I124" s="163" t="str">
        <f>IF($D$133="","  ","  ")</f>
        <v xml:space="preserve">  </v>
      </c>
      <c r="J124" s="241"/>
      <c r="K124" s="250"/>
      <c r="L124" s="241"/>
      <c r="M124" s="250"/>
      <c r="N124" s="241"/>
      <c r="O124" s="276"/>
    </row>
    <row r="125" spans="1:15" s="22" customFormat="1" ht="34.9" customHeight="1">
      <c r="A125" s="92" t="s">
        <v>165</v>
      </c>
      <c r="B125" s="93">
        <v>90</v>
      </c>
      <c r="C125" s="131" t="s">
        <v>173</v>
      </c>
      <c r="D125" s="136" t="s">
        <v>166</v>
      </c>
      <c r="E125" s="243"/>
      <c r="F125" s="260"/>
      <c r="G125" s="263"/>
      <c r="H125" s="241"/>
      <c r="I125" s="159" t="str">
        <f>IF(OR(F122="",F122=0,F122=" "),"",H122*$G122)</f>
        <v/>
      </c>
      <c r="J125" s="241"/>
      <c r="K125" s="250"/>
      <c r="L125" s="241"/>
      <c r="M125" s="250"/>
      <c r="N125" s="241"/>
      <c r="O125" s="276"/>
    </row>
    <row r="126" spans="1:15" s="22" customFormat="1" ht="26.45" customHeight="1">
      <c r="A126" s="92" t="s">
        <v>165</v>
      </c>
      <c r="B126" s="93">
        <v>91</v>
      </c>
      <c r="C126" s="131" t="s">
        <v>174</v>
      </c>
      <c r="D126" s="138" t="s">
        <v>176</v>
      </c>
      <c r="E126" s="243"/>
      <c r="F126" s="260"/>
      <c r="G126" s="263"/>
      <c r="H126" s="241"/>
      <c r="I126" s="163" t="str">
        <f>IF(FD133="","  ","  ")</f>
        <v xml:space="preserve">  </v>
      </c>
      <c r="J126" s="241"/>
      <c r="K126" s="250"/>
      <c r="L126" s="241"/>
      <c r="M126" s="250"/>
      <c r="N126" s="241"/>
      <c r="O126" s="276"/>
    </row>
    <row r="127" spans="1:15" s="22" customFormat="1" ht="26.45" customHeight="1">
      <c r="A127" s="92" t="s">
        <v>165</v>
      </c>
      <c r="B127" s="93">
        <v>92</v>
      </c>
      <c r="C127" s="131" t="s">
        <v>175</v>
      </c>
      <c r="D127" s="138" t="s">
        <v>168</v>
      </c>
      <c r="E127" s="243"/>
      <c r="F127" s="261"/>
      <c r="G127" s="264"/>
      <c r="H127" s="242"/>
      <c r="I127" s="163" t="str">
        <f>IF($D$133="","  ","  ")</f>
        <v xml:space="preserve">  </v>
      </c>
      <c r="J127" s="242"/>
      <c r="K127" s="251"/>
      <c r="L127" s="242"/>
      <c r="M127" s="251"/>
      <c r="N127" s="242"/>
      <c r="O127" s="277"/>
    </row>
    <row r="128" spans="1:15" s="22" customFormat="1" ht="26.45" customHeight="1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45" customHeight="1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45" customHeight="1" thickBot="1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>
      <c r="I135" s="112"/>
      <c r="K135" s="112"/>
      <c r="L135" s="2"/>
      <c r="M135" s="112"/>
      <c r="N135" s="113"/>
      <c r="O135" s="112"/>
    </row>
    <row r="136" spans="1:28" ht="27.75" customHeight="1" thickBot="1">
      <c r="F136" s="236" t="s">
        <v>350</v>
      </c>
      <c r="G136" s="237"/>
      <c r="H136" s="237"/>
      <c r="I136" s="237"/>
      <c r="J136" s="237"/>
      <c r="K136" s="238"/>
      <c r="L136" s="229" t="str">
        <f>IF(COUNTIF(I133:O133,"ERROR"),"INSERIRE/RIVEDERE PREZZO MEDIO",(I134+K134+M134+O134)/4)</f>
        <v>INSERIRE/RIVEDERE PREZZO MEDIO</v>
      </c>
      <c r="M136" s="230"/>
      <c r="N136" s="231"/>
      <c r="O136" s="112"/>
    </row>
    <row r="137" spans="1:28">
      <c r="N137" s="114"/>
      <c r="O137" s="115"/>
    </row>
    <row r="138" spans="1:28">
      <c r="A138" s="232" t="s">
        <v>211</v>
      </c>
      <c r="B138" s="232"/>
      <c r="C138" s="232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>
      <c r="A140" s="232" t="s">
        <v>257</v>
      </c>
      <c r="B140" s="232"/>
      <c r="C140" s="232"/>
      <c r="D140" s="61"/>
      <c r="E140" s="10"/>
      <c r="F140" s="10"/>
      <c r="G140" s="10"/>
      <c r="H140" s="10"/>
      <c r="I140" s="10"/>
    </row>
    <row r="141" spans="1:28">
      <c r="A141" s="57" t="s">
        <v>343</v>
      </c>
      <c r="B141" s="233" t="s">
        <v>258</v>
      </c>
      <c r="C141" s="233"/>
      <c r="D141" s="61"/>
      <c r="E141" s="10"/>
      <c r="F141" s="10"/>
      <c r="G141" s="10"/>
      <c r="H141" s="10"/>
      <c r="I141" s="10"/>
    </row>
    <row r="142" spans="1:28">
      <c r="A142" s="57" t="s">
        <v>344</v>
      </c>
      <c r="B142" s="234" t="s">
        <v>259</v>
      </c>
      <c r="C142" s="234"/>
      <c r="D142" s="75"/>
      <c r="E142" s="10"/>
      <c r="F142" s="10"/>
      <c r="G142" s="10"/>
      <c r="H142" s="10"/>
      <c r="I142" s="10"/>
    </row>
    <row r="143" spans="1:28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>
      <c r="A144" s="67" t="s">
        <v>260</v>
      </c>
      <c r="B144" s="235" t="s">
        <v>266</v>
      </c>
      <c r="C144" s="235"/>
      <c r="D144" s="10"/>
      <c r="E144" s="10"/>
      <c r="F144" s="10"/>
      <c r="G144" s="10"/>
      <c r="H144" s="10"/>
      <c r="I144" s="10"/>
    </row>
    <row r="145" spans="1:9">
      <c r="A145" s="67" t="s">
        <v>255</v>
      </c>
      <c r="B145" s="235" t="s">
        <v>265</v>
      </c>
      <c r="C145" s="235"/>
      <c r="D145" s="235"/>
      <c r="E145" s="21"/>
      <c r="F145" s="10"/>
      <c r="G145" s="10"/>
      <c r="H145" s="10"/>
      <c r="I145" s="10"/>
    </row>
    <row r="146" spans="1:9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>
      <c r="A149" s="232" t="s">
        <v>210</v>
      </c>
      <c r="B149" s="232"/>
      <c r="C149" s="232"/>
      <c r="D149" s="10"/>
      <c r="E149" s="10"/>
      <c r="F149" s="10"/>
      <c r="G149" s="10"/>
      <c r="H149" s="10"/>
      <c r="I149" s="10"/>
    </row>
    <row r="150" spans="1:9">
      <c r="A150" s="232" t="s">
        <v>345</v>
      </c>
      <c r="B150" s="232"/>
      <c r="C150" s="232"/>
      <c r="D150" s="10"/>
      <c r="E150" s="10"/>
      <c r="F150" s="10"/>
      <c r="G150" s="10"/>
      <c r="H150" s="10"/>
      <c r="I150" s="10"/>
    </row>
    <row r="151" spans="1:9">
      <c r="A151" s="232" t="s">
        <v>346</v>
      </c>
      <c r="B151" s="232"/>
      <c r="C151" s="232"/>
      <c r="D151" s="10"/>
      <c r="E151" s="10"/>
      <c r="F151" s="10"/>
      <c r="G151" s="10"/>
      <c r="H151" s="10"/>
      <c r="I151" s="10"/>
    </row>
    <row r="152" spans="1:9">
      <c r="A152" s="232" t="s">
        <v>347</v>
      </c>
      <c r="B152" s="232"/>
      <c r="C152" s="232"/>
      <c r="D152" s="10"/>
      <c r="E152" s="10"/>
      <c r="F152" s="10"/>
      <c r="G152" s="10"/>
      <c r="H152" s="10"/>
      <c r="I152" s="10"/>
    </row>
    <row r="153" spans="1:9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>
      <c r="A154" s="232" t="s">
        <v>34</v>
      </c>
      <c r="B154" s="232"/>
      <c r="C154" s="232"/>
      <c r="D154" s="10"/>
      <c r="E154" s="10"/>
      <c r="F154" s="10"/>
      <c r="G154" s="10"/>
      <c r="H154" s="10"/>
      <c r="I154" s="10"/>
    </row>
    <row r="155" spans="1:9" ht="12.75" customHeight="1">
      <c r="A155" s="232" t="s">
        <v>348</v>
      </c>
      <c r="B155" s="232"/>
      <c r="C155" s="232"/>
      <c r="D155" s="232"/>
      <c r="E155" s="10"/>
      <c r="F155" s="10"/>
      <c r="G155" s="10"/>
      <c r="H155" s="10"/>
      <c r="I155" s="10"/>
    </row>
    <row r="156" spans="1:9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>
      <c r="A157" s="232" t="s">
        <v>262</v>
      </c>
      <c r="B157" s="232"/>
      <c r="C157" s="232"/>
      <c r="D157" s="10"/>
      <c r="E157" s="10"/>
      <c r="F157" s="10"/>
      <c r="G157" s="10"/>
      <c r="H157" s="10"/>
      <c r="I157" s="10"/>
    </row>
    <row r="158" spans="1:9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>
      <c r="C163" s="232"/>
      <c r="D163" s="232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  <mergeCell ref="M122:M127"/>
    <mergeCell ref="O122:O127"/>
    <mergeCell ref="F89:F91"/>
    <mergeCell ref="G89:G91"/>
    <mergeCell ref="K89:K91"/>
    <mergeCell ref="M89:M91"/>
    <mergeCell ref="O89:O91"/>
    <mergeCell ref="N122:N127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L136:N136"/>
    <mergeCell ref="A138:C138"/>
    <mergeCell ref="A140:C140"/>
    <mergeCell ref="B141:C141"/>
    <mergeCell ref="B142:C142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:FU154"/>
  <sheetViews>
    <sheetView showGridLines="0" topLeftCell="A115" zoomScale="110" zoomScaleNormal="110" zoomScaleSheetLayoutView="100" workbookViewId="0">
      <selection activeCell="F12" sqref="F12"/>
    </sheetView>
  </sheetViews>
  <sheetFormatPr defaultColWidth="7.7109375" defaultRowHeight="12.75"/>
  <cols>
    <col min="1" max="1" width="6.28515625" style="2" customWidth="1"/>
    <col min="2" max="2" width="7" style="2" bestFit="1" customWidth="1"/>
    <col min="3" max="3" width="28.42578125" style="3" customWidth="1"/>
    <col min="4" max="4" width="50.5703125" style="3" customWidth="1"/>
    <col min="5" max="5" width="8.5703125" style="3" customWidth="1"/>
    <col min="6" max="6" width="12.28515625" style="3" customWidth="1"/>
    <col min="7" max="7" width="9.5703125" style="50" customWidth="1"/>
    <col min="8" max="8" width="7.7109375" style="50" customWidth="1"/>
    <col min="9" max="9" width="11" style="50" customWidth="1"/>
    <col min="10" max="10" width="7.7109375" style="50" customWidth="1"/>
    <col min="11" max="11" width="11" style="50" customWidth="1"/>
    <col min="12" max="12" width="10.28515625" style="50" customWidth="1"/>
    <col min="13" max="13" width="11.28515625" style="50" customWidth="1"/>
    <col min="14" max="14" width="7.7109375" style="50" customWidth="1"/>
    <col min="15" max="15" width="11.7109375" style="50" customWidth="1"/>
    <col min="16" max="30" width="4" style="3" customWidth="1"/>
    <col min="31" max="31" width="4.5703125" style="3" customWidth="1"/>
    <col min="32" max="33" width="4" style="3" customWidth="1"/>
    <col min="34" max="34" width="4.5703125" style="3" customWidth="1"/>
    <col min="35" max="37" width="4" style="3" customWidth="1"/>
    <col min="38" max="38" width="4.5703125" style="3" customWidth="1"/>
    <col min="39" max="42" width="4" style="3" customWidth="1"/>
    <col min="43" max="43" width="4.5703125" style="3" customWidth="1"/>
    <col min="44" max="47" width="4" style="3" customWidth="1"/>
    <col min="48" max="48" width="4.5703125" style="3" customWidth="1"/>
    <col min="49" max="177" width="4" style="3" customWidth="1"/>
    <col min="178" max="16384" width="7.7109375" style="3"/>
  </cols>
  <sheetData>
    <row r="1" spans="1:177" ht="15.6" customHeight="1">
      <c r="A1" s="298" t="s">
        <v>342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</row>
    <row r="2" spans="1:177" ht="15.6" customHeight="1">
      <c r="A2" s="299" t="s">
        <v>352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61"/>
    </row>
    <row r="3" spans="1:177" ht="15.6" customHeight="1">
      <c r="A3" s="267" t="s">
        <v>209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77" ht="15.6" customHeight="1" thickBot="1">
      <c r="D4" s="5"/>
      <c r="E4" s="4"/>
    </row>
    <row r="5" spans="1:177" ht="12.6" customHeight="1">
      <c r="A5" s="268" t="s">
        <v>341</v>
      </c>
      <c r="B5" s="253" t="s">
        <v>340</v>
      </c>
      <c r="C5" s="256"/>
      <c r="D5" s="272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>
      <c r="A6" s="269"/>
      <c r="B6" s="254"/>
      <c r="C6" s="257"/>
      <c r="D6" s="273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>
      <c r="A7" s="269"/>
      <c r="B7" s="254"/>
      <c r="C7" s="257"/>
      <c r="D7" s="273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>
      <c r="A8" s="291"/>
      <c r="B8" s="293"/>
      <c r="C8" s="294"/>
      <c r="D8" s="295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5" customHeight="1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5" customHeight="1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5" customHeight="1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5" customHeight="1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5" customHeight="1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5" customHeight="1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5" customHeight="1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5" customHeight="1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5" customHeight="1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5" customHeight="1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5" customHeight="1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5" customHeight="1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5" customHeight="1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5" customHeight="1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5" customHeight="1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5" customHeight="1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5" customHeight="1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5" customHeight="1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5" customHeight="1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5" customHeight="1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5" customHeight="1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5" customHeight="1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5" customHeight="1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5" customHeight="1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5" customHeight="1">
      <c r="A33" s="23" t="s">
        <v>183</v>
      </c>
      <c r="B33" s="26" t="s">
        <v>293</v>
      </c>
      <c r="C33" s="300" t="s">
        <v>15</v>
      </c>
      <c r="D33" s="143" t="s">
        <v>106</v>
      </c>
      <c r="E33" s="292" t="s">
        <v>254</v>
      </c>
      <c r="F33" s="285">
        <v>0</v>
      </c>
      <c r="G33" s="287" t="str">
        <f>IF(OR(F33="",F33=0,F33=" "),"",F33/1000)</f>
        <v/>
      </c>
      <c r="H33" s="286">
        <v>120</v>
      </c>
      <c r="I33" s="160" t="str">
        <f>IF($D$160="","  ","  ")</f>
        <v xml:space="preserve">  </v>
      </c>
      <c r="J33" s="286">
        <v>120</v>
      </c>
      <c r="K33" s="288" t="str">
        <f>IF(OR(F33="",F33=0,),"",J33*$G33)</f>
        <v/>
      </c>
      <c r="L33" s="286">
        <v>115</v>
      </c>
      <c r="M33" s="288" t="str">
        <f>IF(OR(F33="",F33=0,),"",L33*$G33)</f>
        <v/>
      </c>
      <c r="N33" s="286">
        <v>100</v>
      </c>
      <c r="O33" s="297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5" customHeight="1">
      <c r="A34" s="23" t="s">
        <v>183</v>
      </c>
      <c r="B34" s="26" t="s">
        <v>294</v>
      </c>
      <c r="C34" s="300"/>
      <c r="D34" s="143" t="s">
        <v>107</v>
      </c>
      <c r="E34" s="292"/>
      <c r="F34" s="285"/>
      <c r="G34" s="287"/>
      <c r="H34" s="286"/>
      <c r="I34" s="161" t="str">
        <f>IF($D$160="","  ","  ")</f>
        <v xml:space="preserve">  </v>
      </c>
      <c r="J34" s="286"/>
      <c r="K34" s="288"/>
      <c r="L34" s="286"/>
      <c r="M34" s="288"/>
      <c r="N34" s="286"/>
      <c r="O34" s="297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5" customHeight="1">
      <c r="A35" s="23" t="s">
        <v>183</v>
      </c>
      <c r="B35" s="26" t="s">
        <v>295</v>
      </c>
      <c r="C35" s="300"/>
      <c r="D35" s="143" t="s">
        <v>108</v>
      </c>
      <c r="E35" s="292"/>
      <c r="F35" s="285"/>
      <c r="G35" s="287"/>
      <c r="H35" s="286"/>
      <c r="I35" s="161" t="str">
        <f>IF($D$160="","  ","  ")</f>
        <v xml:space="preserve">  </v>
      </c>
      <c r="J35" s="286"/>
      <c r="K35" s="288"/>
      <c r="L35" s="286"/>
      <c r="M35" s="288"/>
      <c r="N35" s="286"/>
      <c r="O35" s="297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50000000000003" customHeight="1">
      <c r="A36" s="23" t="s">
        <v>183</v>
      </c>
      <c r="B36" s="26" t="s">
        <v>296</v>
      </c>
      <c r="C36" s="300"/>
      <c r="D36" s="94" t="s">
        <v>109</v>
      </c>
      <c r="E36" s="292"/>
      <c r="F36" s="285"/>
      <c r="G36" s="287"/>
      <c r="H36" s="286"/>
      <c r="I36" s="190" t="str">
        <f>IF(OR(F33="",F33=0,F33=" "),"",H33*$G33)</f>
        <v/>
      </c>
      <c r="J36" s="286"/>
      <c r="K36" s="288"/>
      <c r="L36" s="286"/>
      <c r="M36" s="288"/>
      <c r="N36" s="286"/>
      <c r="O36" s="297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5" customHeight="1">
      <c r="A37" s="23" t="s">
        <v>183</v>
      </c>
      <c r="B37" s="26" t="s">
        <v>297</v>
      </c>
      <c r="C37" s="300"/>
      <c r="D37" s="143" t="s">
        <v>195</v>
      </c>
      <c r="E37" s="292"/>
      <c r="F37" s="285"/>
      <c r="G37" s="287"/>
      <c r="H37" s="286"/>
      <c r="I37" s="161" t="str">
        <f>IF($D$160="","  ","  ")</f>
        <v xml:space="preserve">  </v>
      </c>
      <c r="J37" s="286"/>
      <c r="K37" s="288"/>
      <c r="L37" s="286"/>
      <c r="M37" s="288"/>
      <c r="N37" s="286"/>
      <c r="O37" s="297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5" customHeight="1">
      <c r="A38" s="23" t="s">
        <v>183</v>
      </c>
      <c r="B38" s="26">
        <v>25.6</v>
      </c>
      <c r="C38" s="300"/>
      <c r="D38" s="143" t="s">
        <v>278</v>
      </c>
      <c r="E38" s="292"/>
      <c r="F38" s="285"/>
      <c r="G38" s="287"/>
      <c r="H38" s="286"/>
      <c r="I38" s="161" t="str">
        <f>IF($D$160="","  ","  ")</f>
        <v xml:space="preserve">  </v>
      </c>
      <c r="J38" s="286"/>
      <c r="K38" s="288"/>
      <c r="L38" s="286"/>
      <c r="M38" s="288"/>
      <c r="N38" s="286"/>
      <c r="O38" s="297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5" customHeight="1">
      <c r="A39" s="23" t="s">
        <v>183</v>
      </c>
      <c r="B39" s="26">
        <v>25.7</v>
      </c>
      <c r="C39" s="300"/>
      <c r="D39" s="143" t="s">
        <v>273</v>
      </c>
      <c r="E39" s="292"/>
      <c r="F39" s="285"/>
      <c r="G39" s="287"/>
      <c r="H39" s="286"/>
      <c r="I39" s="161" t="str">
        <f>IF($D$160="","  ","  ")</f>
        <v xml:space="preserve">  </v>
      </c>
      <c r="J39" s="286"/>
      <c r="K39" s="288"/>
      <c r="L39" s="286"/>
      <c r="M39" s="288"/>
      <c r="N39" s="286"/>
      <c r="O39" s="297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5" customHeight="1">
      <c r="A40" s="23" t="s">
        <v>183</v>
      </c>
      <c r="B40" s="26">
        <v>25.8</v>
      </c>
      <c r="C40" s="300"/>
      <c r="D40" s="143" t="s">
        <v>274</v>
      </c>
      <c r="E40" s="292"/>
      <c r="F40" s="285"/>
      <c r="G40" s="287"/>
      <c r="H40" s="286"/>
      <c r="I40" s="161" t="str">
        <f>IF($D$160="","  ","  ")</f>
        <v xml:space="preserve">  </v>
      </c>
      <c r="J40" s="286"/>
      <c r="K40" s="288"/>
      <c r="L40" s="286"/>
      <c r="M40" s="288"/>
      <c r="N40" s="286"/>
      <c r="O40" s="297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5" customHeight="1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5" customHeight="1">
      <c r="A42" s="23" t="s">
        <v>183</v>
      </c>
      <c r="B42" s="26" t="s">
        <v>298</v>
      </c>
      <c r="C42" s="300" t="s">
        <v>17</v>
      </c>
      <c r="D42" s="143" t="s">
        <v>299</v>
      </c>
      <c r="E42" s="243" t="s">
        <v>254</v>
      </c>
      <c r="F42" s="285">
        <v>0</v>
      </c>
      <c r="G42" s="287" t="str">
        <f>IF(OR(F42="",F42=0,F42=" "),"",F42/1000)</f>
        <v/>
      </c>
      <c r="H42" s="286">
        <v>3150</v>
      </c>
      <c r="I42" s="160" t="str">
        <f>IF($D$160="","  ","  ")</f>
        <v xml:space="preserve">  </v>
      </c>
      <c r="J42" s="286">
        <v>3150</v>
      </c>
      <c r="K42" s="288" t="str">
        <f>IF(OR(F42="",F42=0,),"",J42*$G42)</f>
        <v/>
      </c>
      <c r="L42" s="286">
        <v>3150</v>
      </c>
      <c r="M42" s="288" t="str">
        <f>IF(OR(F42="",F42=0,),"",L42*$G42)</f>
        <v/>
      </c>
      <c r="N42" s="286">
        <v>3150</v>
      </c>
      <c r="O42" s="297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5" customHeight="1">
      <c r="A43" s="23" t="s">
        <v>183</v>
      </c>
      <c r="B43" s="26" t="s">
        <v>300</v>
      </c>
      <c r="C43" s="300"/>
      <c r="D43" s="143" t="s">
        <v>301</v>
      </c>
      <c r="E43" s="243"/>
      <c r="F43" s="285"/>
      <c r="G43" s="287"/>
      <c r="H43" s="286"/>
      <c r="I43" s="161" t="str">
        <f>IF($D$160="","  ","  ")</f>
        <v xml:space="preserve">  </v>
      </c>
      <c r="J43" s="286"/>
      <c r="K43" s="288"/>
      <c r="L43" s="286"/>
      <c r="M43" s="288"/>
      <c r="N43" s="286"/>
      <c r="O43" s="297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5" customHeight="1">
      <c r="A44" s="23" t="s">
        <v>183</v>
      </c>
      <c r="B44" s="26" t="s">
        <v>302</v>
      </c>
      <c r="C44" s="300"/>
      <c r="D44" s="143" t="s">
        <v>303</v>
      </c>
      <c r="E44" s="243"/>
      <c r="F44" s="285"/>
      <c r="G44" s="287"/>
      <c r="H44" s="286"/>
      <c r="I44" s="161" t="str">
        <f>IF(OR(F42="",F42=0,F42=" "),"",H42*$G42)</f>
        <v/>
      </c>
      <c r="J44" s="286"/>
      <c r="K44" s="288"/>
      <c r="L44" s="286"/>
      <c r="M44" s="288"/>
      <c r="N44" s="286"/>
      <c r="O44" s="297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>
      <c r="A45" s="23" t="s">
        <v>183</v>
      </c>
      <c r="B45" s="26" t="s">
        <v>304</v>
      </c>
      <c r="C45" s="300"/>
      <c r="D45" s="94" t="s">
        <v>112</v>
      </c>
      <c r="E45" s="243"/>
      <c r="F45" s="285"/>
      <c r="G45" s="287"/>
      <c r="H45" s="286"/>
      <c r="I45" s="161" t="str">
        <f>IF($D$160="","  ","  ")</f>
        <v xml:space="preserve">  </v>
      </c>
      <c r="J45" s="286"/>
      <c r="K45" s="288"/>
      <c r="L45" s="286"/>
      <c r="M45" s="288"/>
      <c r="N45" s="286"/>
      <c r="O45" s="297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>
      <c r="A46" s="23" t="s">
        <v>183</v>
      </c>
      <c r="B46" s="26" t="s">
        <v>305</v>
      </c>
      <c r="C46" s="300"/>
      <c r="D46" s="143" t="s">
        <v>306</v>
      </c>
      <c r="E46" s="243"/>
      <c r="F46" s="285"/>
      <c r="G46" s="287"/>
      <c r="H46" s="286"/>
      <c r="I46" s="161" t="str">
        <f>IF($D$160="","  ","  ")</f>
        <v xml:space="preserve">  </v>
      </c>
      <c r="J46" s="286"/>
      <c r="K46" s="288"/>
      <c r="L46" s="286"/>
      <c r="M46" s="288"/>
      <c r="N46" s="286"/>
      <c r="O46" s="297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5" customHeight="1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5" customHeight="1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5" customHeight="1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5" customHeight="1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5" customHeight="1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5" customHeight="1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5" customHeight="1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5" customHeight="1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5" customHeight="1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5" customHeight="1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5" customHeight="1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5" customHeight="1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5" customHeight="1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5" customHeight="1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5" customHeight="1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5" customHeight="1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5" customHeight="1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5" customHeight="1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5" customHeight="1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5" customHeight="1">
      <c r="A67" s="23" t="s">
        <v>183</v>
      </c>
      <c r="B67" s="26" t="s">
        <v>313</v>
      </c>
      <c r="C67" s="300" t="s">
        <v>34</v>
      </c>
      <c r="D67" s="143" t="s">
        <v>241</v>
      </c>
      <c r="E67" s="239" t="s">
        <v>254</v>
      </c>
      <c r="F67" s="285">
        <v>0</v>
      </c>
      <c r="G67" s="287" t="str">
        <f>IF(OR(F67="",F67=0,F67=" "),"",F67/1000)</f>
        <v/>
      </c>
      <c r="H67" s="286">
        <v>560</v>
      </c>
      <c r="I67" s="160" t="str">
        <f>IF($D$160="","  ","  ")</f>
        <v xml:space="preserve">  </v>
      </c>
      <c r="J67" s="286">
        <v>520</v>
      </c>
      <c r="K67" s="288" t="str">
        <f>IF(OR(F67="",F67=0,),"",J67*$G67)</f>
        <v/>
      </c>
      <c r="L67" s="286">
        <v>320</v>
      </c>
      <c r="M67" s="288" t="str">
        <f>IF(OR(F67="",F67=0,),"",L67*$G67)</f>
        <v/>
      </c>
      <c r="N67" s="286">
        <v>480</v>
      </c>
      <c r="O67" s="297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5" customHeight="1">
      <c r="A68" s="23" t="s">
        <v>183</v>
      </c>
      <c r="B68" s="26" t="s">
        <v>314</v>
      </c>
      <c r="C68" s="300"/>
      <c r="D68" s="143" t="s">
        <v>242</v>
      </c>
      <c r="E68" s="239"/>
      <c r="F68" s="285"/>
      <c r="G68" s="287"/>
      <c r="H68" s="286"/>
      <c r="I68" s="161" t="str">
        <f t="shared" ref="I68:I73" si="10">IF($D$160="","  ","  ")</f>
        <v xml:space="preserve">  </v>
      </c>
      <c r="J68" s="286"/>
      <c r="K68" s="288"/>
      <c r="L68" s="286"/>
      <c r="M68" s="288"/>
      <c r="N68" s="286"/>
      <c r="O68" s="297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5" customHeight="1">
      <c r="A69" s="23" t="s">
        <v>183</v>
      </c>
      <c r="B69" s="26" t="s">
        <v>315</v>
      </c>
      <c r="C69" s="300"/>
      <c r="D69" s="143" t="s">
        <v>243</v>
      </c>
      <c r="E69" s="239"/>
      <c r="F69" s="285"/>
      <c r="G69" s="287"/>
      <c r="H69" s="286"/>
      <c r="I69" s="161" t="str">
        <f t="shared" si="10"/>
        <v xml:space="preserve">  </v>
      </c>
      <c r="J69" s="286"/>
      <c r="K69" s="288"/>
      <c r="L69" s="286"/>
      <c r="M69" s="288"/>
      <c r="N69" s="286"/>
      <c r="O69" s="297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5" customHeight="1">
      <c r="A70" s="23" t="s">
        <v>183</v>
      </c>
      <c r="B70" s="26" t="s">
        <v>316</v>
      </c>
      <c r="C70" s="300"/>
      <c r="D70" s="143" t="s">
        <v>244</v>
      </c>
      <c r="E70" s="239"/>
      <c r="F70" s="285"/>
      <c r="G70" s="287"/>
      <c r="H70" s="286"/>
      <c r="I70" s="161" t="str">
        <f t="shared" si="10"/>
        <v xml:space="preserve">  </v>
      </c>
      <c r="J70" s="286"/>
      <c r="K70" s="288"/>
      <c r="L70" s="286"/>
      <c r="M70" s="288"/>
      <c r="N70" s="286"/>
      <c r="O70" s="297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5" customHeight="1">
      <c r="A71" s="23" t="s">
        <v>183</v>
      </c>
      <c r="B71" s="26" t="s">
        <v>317</v>
      </c>
      <c r="C71" s="300"/>
      <c r="D71" s="143" t="s">
        <v>245</v>
      </c>
      <c r="E71" s="239"/>
      <c r="F71" s="285"/>
      <c r="G71" s="287"/>
      <c r="H71" s="286"/>
      <c r="I71" s="161" t="str">
        <f t="shared" si="10"/>
        <v xml:space="preserve">  </v>
      </c>
      <c r="J71" s="286"/>
      <c r="K71" s="288"/>
      <c r="L71" s="286"/>
      <c r="M71" s="288"/>
      <c r="N71" s="286"/>
      <c r="O71" s="297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5" customHeight="1">
      <c r="A72" s="23" t="s">
        <v>183</v>
      </c>
      <c r="B72" s="26" t="s">
        <v>318</v>
      </c>
      <c r="C72" s="300"/>
      <c r="D72" s="143" t="s">
        <v>246</v>
      </c>
      <c r="E72" s="239"/>
      <c r="F72" s="285"/>
      <c r="G72" s="287"/>
      <c r="H72" s="286"/>
      <c r="I72" s="161" t="str">
        <f t="shared" si="10"/>
        <v xml:space="preserve">  </v>
      </c>
      <c r="J72" s="286"/>
      <c r="K72" s="288"/>
      <c r="L72" s="286"/>
      <c r="M72" s="288"/>
      <c r="N72" s="286"/>
      <c r="O72" s="297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5" customHeight="1">
      <c r="A73" s="23" t="s">
        <v>183</v>
      </c>
      <c r="B73" s="26" t="s">
        <v>319</v>
      </c>
      <c r="C73" s="300"/>
      <c r="D73" s="143" t="s">
        <v>247</v>
      </c>
      <c r="E73" s="239"/>
      <c r="F73" s="285"/>
      <c r="G73" s="287"/>
      <c r="H73" s="286"/>
      <c r="I73" s="161" t="str">
        <f t="shared" si="10"/>
        <v xml:space="preserve">  </v>
      </c>
      <c r="J73" s="286"/>
      <c r="K73" s="288"/>
      <c r="L73" s="286"/>
      <c r="M73" s="288"/>
      <c r="N73" s="286"/>
      <c r="O73" s="297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>
      <c r="A74" s="23" t="s">
        <v>183</v>
      </c>
      <c r="B74" s="26" t="s">
        <v>320</v>
      </c>
      <c r="C74" s="300"/>
      <c r="D74" s="143" t="s">
        <v>267</v>
      </c>
      <c r="E74" s="239"/>
      <c r="F74" s="285"/>
      <c r="G74" s="287"/>
      <c r="H74" s="286"/>
      <c r="I74" s="191" t="str">
        <f>IF(OR(F67="",F67=0,F67=" "),"",H67*$G67)</f>
        <v/>
      </c>
      <c r="J74" s="286"/>
      <c r="K74" s="288"/>
      <c r="L74" s="286"/>
      <c r="M74" s="288"/>
      <c r="N74" s="286"/>
      <c r="O74" s="297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5" customHeight="1">
      <c r="A75" s="23" t="s">
        <v>183</v>
      </c>
      <c r="B75" s="26" t="s">
        <v>321</v>
      </c>
      <c r="C75" s="300"/>
      <c r="D75" s="143" t="s">
        <v>253</v>
      </c>
      <c r="E75" s="239"/>
      <c r="F75" s="285"/>
      <c r="G75" s="287"/>
      <c r="H75" s="286"/>
      <c r="I75" s="161" t="str">
        <f t="shared" ref="I75:I80" si="11">IF($D$160="","  ","  ")</f>
        <v xml:space="preserve">  </v>
      </c>
      <c r="J75" s="286"/>
      <c r="K75" s="288"/>
      <c r="L75" s="286"/>
      <c r="M75" s="288"/>
      <c r="N75" s="286"/>
      <c r="O75" s="297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5" customHeight="1">
      <c r="A76" s="23" t="s">
        <v>183</v>
      </c>
      <c r="B76" s="26" t="s">
        <v>322</v>
      </c>
      <c r="C76" s="300"/>
      <c r="D76" s="143" t="s">
        <v>248</v>
      </c>
      <c r="E76" s="239"/>
      <c r="F76" s="285"/>
      <c r="G76" s="287"/>
      <c r="H76" s="286"/>
      <c r="I76" s="161" t="str">
        <f t="shared" si="11"/>
        <v xml:space="preserve">  </v>
      </c>
      <c r="J76" s="286"/>
      <c r="K76" s="288"/>
      <c r="L76" s="286"/>
      <c r="M76" s="288"/>
      <c r="N76" s="286"/>
      <c r="O76" s="297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5" customHeight="1">
      <c r="A77" s="23" t="s">
        <v>183</v>
      </c>
      <c r="B77" s="26" t="s">
        <v>323</v>
      </c>
      <c r="C77" s="300"/>
      <c r="D77" s="143" t="s">
        <v>249</v>
      </c>
      <c r="E77" s="239"/>
      <c r="F77" s="285"/>
      <c r="G77" s="287"/>
      <c r="H77" s="286"/>
      <c r="I77" s="161" t="str">
        <f t="shared" si="11"/>
        <v xml:space="preserve">  </v>
      </c>
      <c r="J77" s="286"/>
      <c r="K77" s="288"/>
      <c r="L77" s="286"/>
      <c r="M77" s="288"/>
      <c r="N77" s="286"/>
      <c r="O77" s="297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5" customHeight="1">
      <c r="A78" s="23" t="s">
        <v>183</v>
      </c>
      <c r="B78" s="26" t="s">
        <v>324</v>
      </c>
      <c r="C78" s="300"/>
      <c r="D78" s="143" t="s">
        <v>250</v>
      </c>
      <c r="E78" s="239"/>
      <c r="F78" s="285"/>
      <c r="G78" s="287"/>
      <c r="H78" s="286"/>
      <c r="I78" s="161" t="str">
        <f t="shared" si="11"/>
        <v xml:space="preserve">  </v>
      </c>
      <c r="J78" s="286"/>
      <c r="K78" s="288"/>
      <c r="L78" s="286"/>
      <c r="M78" s="288"/>
      <c r="N78" s="286"/>
      <c r="O78" s="297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5" customHeight="1">
      <c r="A79" s="23" t="s">
        <v>183</v>
      </c>
      <c r="B79" s="26" t="s">
        <v>325</v>
      </c>
      <c r="C79" s="300"/>
      <c r="D79" s="143" t="s">
        <v>251</v>
      </c>
      <c r="E79" s="239"/>
      <c r="F79" s="285"/>
      <c r="G79" s="287"/>
      <c r="H79" s="286"/>
      <c r="I79" s="161" t="str">
        <f t="shared" si="11"/>
        <v xml:space="preserve">  </v>
      </c>
      <c r="J79" s="286"/>
      <c r="K79" s="288"/>
      <c r="L79" s="286"/>
      <c r="M79" s="288"/>
      <c r="N79" s="286"/>
      <c r="O79" s="297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5" customHeight="1">
      <c r="A80" s="23" t="s">
        <v>183</v>
      </c>
      <c r="B80" s="26" t="s">
        <v>326</v>
      </c>
      <c r="C80" s="300"/>
      <c r="D80" s="143" t="s">
        <v>252</v>
      </c>
      <c r="E80" s="239"/>
      <c r="F80" s="285"/>
      <c r="G80" s="287"/>
      <c r="H80" s="286"/>
      <c r="I80" s="161" t="str">
        <f t="shared" si="11"/>
        <v xml:space="preserve">  </v>
      </c>
      <c r="J80" s="286"/>
      <c r="K80" s="288"/>
      <c r="L80" s="286"/>
      <c r="M80" s="288"/>
      <c r="N80" s="286"/>
      <c r="O80" s="297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5" customHeight="1">
      <c r="A81" s="23" t="s">
        <v>183</v>
      </c>
      <c r="B81" s="26" t="s">
        <v>327</v>
      </c>
      <c r="C81" s="300" t="s">
        <v>35</v>
      </c>
      <c r="D81" s="94" t="s">
        <v>128</v>
      </c>
      <c r="E81" s="292" t="s">
        <v>254</v>
      </c>
      <c r="F81" s="285">
        <v>0</v>
      </c>
      <c r="G81" s="287" t="str">
        <f>IF(OR(F81="",F81=0,F81=" "),"",F81/1000)</f>
        <v/>
      </c>
      <c r="H81" s="286">
        <v>40</v>
      </c>
      <c r="I81" s="160" t="str">
        <f>IF($D$160=""," "," ")</f>
        <v xml:space="preserve"> </v>
      </c>
      <c r="J81" s="296">
        <v>0</v>
      </c>
      <c r="K81" s="288" t="str">
        <f>IF(OR(F81="",F81=0,),"",J81*$G81)</f>
        <v/>
      </c>
      <c r="L81" s="286">
        <v>140</v>
      </c>
      <c r="M81" s="288" t="str">
        <f>IF(OR(F81="",F81=0,),"",L81*$G81)</f>
        <v/>
      </c>
      <c r="N81" s="296">
        <v>0</v>
      </c>
      <c r="O81" s="297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5" customHeight="1">
      <c r="A82" s="23" t="s">
        <v>183</v>
      </c>
      <c r="B82" s="26" t="s">
        <v>328</v>
      </c>
      <c r="C82" s="300"/>
      <c r="D82" s="144" t="s">
        <v>127</v>
      </c>
      <c r="E82" s="292"/>
      <c r="F82" s="285"/>
      <c r="G82" s="287"/>
      <c r="H82" s="286"/>
      <c r="I82" s="161" t="str">
        <f>IF(OR(F81="",F81=0,F81=" "),"",H81*$G81)</f>
        <v/>
      </c>
      <c r="J82" s="296"/>
      <c r="K82" s="288"/>
      <c r="L82" s="286"/>
      <c r="M82" s="288"/>
      <c r="N82" s="296"/>
      <c r="O82" s="297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5" customHeight="1">
      <c r="A83" s="23" t="s">
        <v>183</v>
      </c>
      <c r="B83" s="26" t="s">
        <v>329</v>
      </c>
      <c r="C83" s="300"/>
      <c r="D83" s="94" t="s">
        <v>129</v>
      </c>
      <c r="E83" s="292"/>
      <c r="F83" s="285"/>
      <c r="G83" s="287"/>
      <c r="H83" s="286"/>
      <c r="I83" s="162" t="str">
        <f>IF($D$160=""," "," ")</f>
        <v xml:space="preserve"> </v>
      </c>
      <c r="J83" s="296"/>
      <c r="K83" s="288"/>
      <c r="L83" s="286"/>
      <c r="M83" s="288"/>
      <c r="N83" s="296"/>
      <c r="O83" s="297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5" customHeight="1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5" customHeight="1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5" customHeight="1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5" customHeight="1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5" customHeight="1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5" customHeight="1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5" customHeight="1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5" customHeight="1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5" customHeight="1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5" customHeight="1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5" customHeight="1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5" customHeight="1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5" customHeight="1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5" customHeight="1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5" customHeight="1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5" customHeight="1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5" customHeight="1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5" customHeight="1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5" customHeight="1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5" customHeight="1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5" customHeight="1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5" customHeight="1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5" customHeight="1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5" customHeight="1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5" customHeight="1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5" customHeight="1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5" customHeight="1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5" customHeight="1">
      <c r="A111" s="23" t="s">
        <v>183</v>
      </c>
      <c r="B111" s="24">
        <v>77</v>
      </c>
      <c r="C111" s="38" t="s">
        <v>170</v>
      </c>
      <c r="D111" s="94" t="s">
        <v>166</v>
      </c>
      <c r="E111" s="243" t="s">
        <v>254</v>
      </c>
      <c r="F111" s="285">
        <v>0</v>
      </c>
      <c r="G111" s="287" t="str">
        <f>IF(OR(F111="",F111=0,F111=" "),"",F111/1000)</f>
        <v/>
      </c>
      <c r="H111" s="286">
        <v>338</v>
      </c>
      <c r="I111" s="160" t="str">
        <f>IF($D$160="","  ","  ")</f>
        <v xml:space="preserve">  </v>
      </c>
      <c r="J111" s="286">
        <v>364</v>
      </c>
      <c r="K111" s="288" t="str">
        <f>IF(OR(F111="",F111=0,),"",J111*$G111)</f>
        <v/>
      </c>
      <c r="L111" s="286">
        <v>266.5</v>
      </c>
      <c r="M111" s="288" t="str">
        <f>IF(OR(F111="",F111=0,),"",L111*$G111)</f>
        <v/>
      </c>
      <c r="N111" s="286">
        <v>364</v>
      </c>
      <c r="O111" s="297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5" customHeight="1">
      <c r="A112" s="23" t="s">
        <v>183</v>
      </c>
      <c r="B112" s="24">
        <v>78</v>
      </c>
      <c r="C112" s="38" t="s">
        <v>171</v>
      </c>
      <c r="D112" s="94" t="s">
        <v>166</v>
      </c>
      <c r="E112" s="243"/>
      <c r="F112" s="285"/>
      <c r="G112" s="287"/>
      <c r="H112" s="286"/>
      <c r="I112" s="161" t="str">
        <f>IF($D$160="","  ","  ")</f>
        <v xml:space="preserve">  </v>
      </c>
      <c r="J112" s="286"/>
      <c r="K112" s="288"/>
      <c r="L112" s="286"/>
      <c r="M112" s="288"/>
      <c r="N112" s="286"/>
      <c r="O112" s="297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5" customHeight="1">
      <c r="A113" s="23" t="s">
        <v>183</v>
      </c>
      <c r="B113" s="24">
        <v>79</v>
      </c>
      <c r="C113" s="39" t="s">
        <v>172</v>
      </c>
      <c r="D113" s="94" t="s">
        <v>167</v>
      </c>
      <c r="E113" s="243"/>
      <c r="F113" s="285"/>
      <c r="G113" s="287"/>
      <c r="H113" s="286"/>
      <c r="I113" s="161" t="str">
        <f>IF($D$160="","  ","  ")</f>
        <v xml:space="preserve">  </v>
      </c>
      <c r="J113" s="286"/>
      <c r="K113" s="288"/>
      <c r="L113" s="286"/>
      <c r="M113" s="288"/>
      <c r="N113" s="286"/>
      <c r="O113" s="297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>
      <c r="A114" s="23" t="s">
        <v>183</v>
      </c>
      <c r="B114" s="24">
        <v>80</v>
      </c>
      <c r="C114" s="39" t="s">
        <v>173</v>
      </c>
      <c r="D114" s="94" t="s">
        <v>166</v>
      </c>
      <c r="E114" s="243"/>
      <c r="F114" s="285"/>
      <c r="G114" s="287"/>
      <c r="H114" s="286"/>
      <c r="I114" s="191" t="str">
        <f>IF(OR(F111="",F111=0,F111=" "),"",H111*$G111)</f>
        <v/>
      </c>
      <c r="J114" s="286"/>
      <c r="K114" s="288"/>
      <c r="L114" s="286"/>
      <c r="M114" s="288"/>
      <c r="N114" s="286"/>
      <c r="O114" s="297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5" customHeight="1">
      <c r="A115" s="23" t="s">
        <v>183</v>
      </c>
      <c r="B115" s="24">
        <v>81</v>
      </c>
      <c r="C115" s="39" t="s">
        <v>174</v>
      </c>
      <c r="D115" s="143" t="s">
        <v>176</v>
      </c>
      <c r="E115" s="243"/>
      <c r="F115" s="285"/>
      <c r="G115" s="287"/>
      <c r="H115" s="286"/>
      <c r="I115" s="161" t="str">
        <f>IF($D$160=""," "," ")</f>
        <v xml:space="preserve"> </v>
      </c>
      <c r="J115" s="286"/>
      <c r="K115" s="288"/>
      <c r="L115" s="286"/>
      <c r="M115" s="288"/>
      <c r="N115" s="286"/>
      <c r="O115" s="297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5" customHeight="1">
      <c r="A116" s="23" t="s">
        <v>183</v>
      </c>
      <c r="B116" s="24">
        <v>82</v>
      </c>
      <c r="C116" s="39" t="s">
        <v>175</v>
      </c>
      <c r="D116" s="143" t="s">
        <v>168</v>
      </c>
      <c r="E116" s="243"/>
      <c r="F116" s="285"/>
      <c r="G116" s="287"/>
      <c r="H116" s="286"/>
      <c r="I116" s="162" t="str">
        <f>IF($D$160=""," "," ")</f>
        <v xml:space="preserve"> </v>
      </c>
      <c r="J116" s="286"/>
      <c r="K116" s="288"/>
      <c r="L116" s="286"/>
      <c r="M116" s="288"/>
      <c r="N116" s="286"/>
      <c r="O116" s="297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5" customHeight="1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5" customHeight="1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5" customHeight="1" thickBot="1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45" customHeight="1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45" customHeight="1" thickBot="1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>
      <c r="A125" s="41"/>
      <c r="B125" s="41"/>
      <c r="E125" s="236" t="s">
        <v>351</v>
      </c>
      <c r="F125" s="237"/>
      <c r="G125" s="237"/>
      <c r="H125" s="237"/>
      <c r="I125" s="237"/>
      <c r="J125" s="237"/>
      <c r="K125" s="289" t="str">
        <f>IF(COUNTIF(I122:K122,"ERROR"),"INSERIRE/RIVEDERE PREZZO MEDIO",(I123+K123+M123+O123)/4)</f>
        <v>INSERIRE/RIVEDERE PREZZO MEDIO</v>
      </c>
      <c r="L125" s="290"/>
      <c r="M125" s="55"/>
      <c r="N125" s="54"/>
      <c r="O125" s="53"/>
    </row>
    <row r="126" spans="1:177" s="22" customFormat="1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>
      <c r="A127" s="232" t="s">
        <v>211</v>
      </c>
      <c r="B127" s="232"/>
      <c r="C127" s="232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>
      <c r="A129" s="232" t="s">
        <v>257</v>
      </c>
      <c r="B129" s="232"/>
      <c r="C129" s="232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>
      <c r="A130" s="57" t="s">
        <v>343</v>
      </c>
      <c r="B130" s="233" t="s">
        <v>258</v>
      </c>
      <c r="C130" s="23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>
      <c r="A131" s="57" t="s">
        <v>344</v>
      </c>
      <c r="B131" s="234" t="s">
        <v>259</v>
      </c>
      <c r="C131" s="234"/>
      <c r="D131" s="75"/>
      <c r="E131" s="63"/>
      <c r="F131" s="10"/>
      <c r="G131" s="64"/>
      <c r="H131" s="64"/>
    </row>
    <row r="132" spans="1:15">
      <c r="A132" s="60"/>
      <c r="B132" s="60"/>
      <c r="C132" s="61"/>
      <c r="D132" s="61"/>
      <c r="E132" s="10"/>
      <c r="F132" s="10"/>
      <c r="G132" s="64"/>
      <c r="H132" s="64"/>
    </row>
    <row r="133" spans="1:15">
      <c r="A133" s="67" t="s">
        <v>260</v>
      </c>
      <c r="B133" s="235" t="s">
        <v>266</v>
      </c>
      <c r="C133" s="235"/>
      <c r="D133" s="10"/>
      <c r="E133" s="10"/>
      <c r="F133" s="10"/>
      <c r="G133" s="64"/>
      <c r="H133" s="64"/>
    </row>
    <row r="134" spans="1:15">
      <c r="A134" s="67" t="s">
        <v>255</v>
      </c>
      <c r="B134" s="235" t="s">
        <v>265</v>
      </c>
      <c r="C134" s="235"/>
      <c r="D134" s="235"/>
      <c r="E134" s="10"/>
      <c r="F134" s="10"/>
      <c r="G134" s="64"/>
      <c r="H134" s="64"/>
    </row>
    <row r="135" spans="1:15">
      <c r="A135" s="67"/>
      <c r="B135" s="74"/>
      <c r="C135" s="74"/>
      <c r="D135" s="10"/>
      <c r="E135" s="10"/>
      <c r="F135" s="10"/>
      <c r="G135" s="64"/>
      <c r="H135" s="64"/>
    </row>
    <row r="136" spans="1:15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>
      <c r="A137" s="68"/>
      <c r="B137" s="68"/>
      <c r="C137" s="74"/>
      <c r="D137" s="10"/>
      <c r="E137" s="21"/>
      <c r="F137" s="10"/>
      <c r="G137" s="64"/>
      <c r="H137" s="64"/>
    </row>
    <row r="138" spans="1:15">
      <c r="A138" s="232" t="s">
        <v>210</v>
      </c>
      <c r="B138" s="232"/>
      <c r="C138" s="232"/>
      <c r="D138" s="10"/>
      <c r="E138" s="21"/>
      <c r="F138" s="10"/>
      <c r="G138" s="64"/>
      <c r="H138" s="64"/>
    </row>
    <row r="139" spans="1:15">
      <c r="A139" s="232" t="s">
        <v>345</v>
      </c>
      <c r="B139" s="232"/>
      <c r="C139" s="232"/>
      <c r="D139" s="10"/>
      <c r="E139" s="21"/>
      <c r="F139" s="10"/>
      <c r="G139" s="64"/>
      <c r="H139" s="64"/>
    </row>
    <row r="140" spans="1:15">
      <c r="A140" s="232" t="s">
        <v>346</v>
      </c>
      <c r="B140" s="232"/>
      <c r="C140" s="232"/>
      <c r="D140" s="10"/>
      <c r="E140" s="21"/>
      <c r="F140" s="10"/>
      <c r="G140" s="64"/>
      <c r="H140" s="64"/>
    </row>
    <row r="141" spans="1:15">
      <c r="A141" s="232" t="s">
        <v>347</v>
      </c>
      <c r="B141" s="232"/>
      <c r="C141" s="232"/>
      <c r="D141" s="10"/>
      <c r="E141" s="10"/>
      <c r="F141" s="10"/>
      <c r="G141" s="64"/>
      <c r="H141" s="64"/>
    </row>
    <row r="142" spans="1:15">
      <c r="A142" s="67"/>
      <c r="B142" s="74"/>
      <c r="C142" s="74"/>
      <c r="D142" s="10"/>
      <c r="E142" s="10"/>
      <c r="F142" s="10"/>
      <c r="G142" s="64"/>
      <c r="H142" s="64"/>
    </row>
    <row r="143" spans="1:15">
      <c r="A143" s="232" t="s">
        <v>34</v>
      </c>
      <c r="B143" s="232"/>
      <c r="C143" s="232"/>
      <c r="D143" s="10"/>
      <c r="E143" s="10"/>
      <c r="F143" s="10"/>
      <c r="G143" s="64"/>
      <c r="H143" s="64"/>
    </row>
    <row r="144" spans="1:15">
      <c r="A144" s="232" t="s">
        <v>348</v>
      </c>
      <c r="B144" s="232"/>
      <c r="C144" s="232"/>
      <c r="D144" s="232"/>
      <c r="E144" s="10"/>
      <c r="F144" s="10"/>
      <c r="G144" s="64"/>
      <c r="H144" s="64"/>
    </row>
    <row r="145" spans="1:8">
      <c r="A145" s="60"/>
      <c r="B145" s="60"/>
      <c r="C145" s="10"/>
      <c r="D145" s="10"/>
      <c r="E145" s="10"/>
      <c r="F145" s="10"/>
      <c r="G145" s="64"/>
      <c r="H145" s="64"/>
    </row>
    <row r="146" spans="1:8">
      <c r="A146" s="232" t="s">
        <v>262</v>
      </c>
      <c r="B146" s="232"/>
      <c r="C146" s="232"/>
      <c r="D146" s="10"/>
      <c r="E146" s="10"/>
      <c r="F146" s="10"/>
      <c r="G146" s="64"/>
      <c r="H146" s="64"/>
    </row>
    <row r="147" spans="1:8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>
      <c r="A148" s="62"/>
      <c r="B148" s="62"/>
      <c r="C148" s="46"/>
      <c r="D148" s="10"/>
      <c r="E148" s="10"/>
      <c r="F148" s="10"/>
      <c r="G148" s="64"/>
      <c r="H148" s="64"/>
    </row>
    <row r="149" spans="1:8">
      <c r="A149" s="62"/>
      <c r="B149" s="62"/>
      <c r="C149" s="10"/>
      <c r="D149" s="10"/>
      <c r="E149" s="10"/>
      <c r="F149" s="10"/>
      <c r="G149" s="64"/>
      <c r="H149" s="64"/>
    </row>
    <row r="150" spans="1:8">
      <c r="A150" s="62"/>
      <c r="B150" s="66"/>
      <c r="C150" s="46"/>
      <c r="D150" s="10"/>
      <c r="E150" s="66"/>
      <c r="F150" s="10"/>
      <c r="G150" s="64"/>
      <c r="H150" s="64"/>
    </row>
    <row r="151" spans="1:8">
      <c r="A151" s="62"/>
      <c r="B151" s="66"/>
      <c r="C151" s="10"/>
      <c r="D151" s="10"/>
      <c r="E151" s="66"/>
      <c r="F151" s="10"/>
      <c r="G151" s="64"/>
      <c r="H151" s="64"/>
    </row>
    <row r="152" spans="1:8">
      <c r="A152" s="62"/>
      <c r="B152" s="66"/>
      <c r="C152" s="10"/>
      <c r="D152" s="10"/>
      <c r="E152" s="66"/>
      <c r="F152" s="10"/>
      <c r="G152" s="64"/>
      <c r="H152" s="64"/>
    </row>
    <row r="153" spans="1:8">
      <c r="A153" s="62"/>
      <c r="B153" s="66"/>
      <c r="C153" s="10"/>
      <c r="D153" s="10"/>
      <c r="E153" s="66"/>
      <c r="F153" s="10"/>
      <c r="G153" s="64"/>
      <c r="H153" s="64"/>
    </row>
    <row r="154" spans="1:8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146:C146"/>
    <mergeCell ref="A139:C139"/>
    <mergeCell ref="A140:C140"/>
    <mergeCell ref="A141:C141"/>
    <mergeCell ref="A143:C143"/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:I8"/>
  <sheetViews>
    <sheetView tabSelected="1" workbookViewId="0">
      <selection activeCell="I2" sqref="I2"/>
    </sheetView>
  </sheetViews>
  <sheetFormatPr defaultColWidth="9.28515625" defaultRowHeight="12.75"/>
  <cols>
    <col min="1" max="1" width="9.28515625" style="3"/>
    <col min="2" max="2" width="51.5703125" style="3" customWidth="1"/>
    <col min="3" max="3" width="19.7109375" style="3" customWidth="1"/>
    <col min="4" max="4" width="17.5703125" style="3" customWidth="1"/>
    <col min="5" max="5" width="9.28515625" style="3"/>
    <col min="6" max="7" width="0" style="3" hidden="1" customWidth="1"/>
    <col min="8" max="8" width="9.28515625" style="3"/>
    <col min="9" max="9" width="17.85546875" style="3" customWidth="1"/>
    <col min="10" max="16384" width="9.28515625" style="3"/>
  </cols>
  <sheetData>
    <row r="1" spans="1:9" ht="47.25" customHeight="1">
      <c r="A1" s="302" t="s">
        <v>336</v>
      </c>
      <c r="B1" s="302"/>
      <c r="C1" s="302"/>
      <c r="D1" s="302"/>
    </row>
    <row r="2" spans="1:9" ht="47.25" customHeight="1">
      <c r="A2" s="119">
        <v>1</v>
      </c>
      <c r="B2" s="303" t="s">
        <v>337</v>
      </c>
      <c r="C2" s="303"/>
      <c r="D2" s="120">
        <v>5.9</v>
      </c>
    </row>
    <row r="3" spans="1:9" ht="47.25" customHeight="1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6"/>
      <c r="E3" s="22"/>
      <c r="F3" s="301" t="s">
        <v>362</v>
      </c>
      <c r="G3" s="301"/>
    </row>
    <row r="4" spans="1:9" ht="47.25" customHeight="1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7"/>
      <c r="E4" s="22"/>
      <c r="F4" s="41" t="s">
        <v>360</v>
      </c>
      <c r="G4" s="41" t="s">
        <v>361</v>
      </c>
      <c r="I4" s="220"/>
    </row>
    <row r="5" spans="1:9" ht="47.25" customHeight="1">
      <c r="A5" s="119">
        <v>4</v>
      </c>
      <c r="B5" s="304" t="s">
        <v>339</v>
      </c>
      <c r="C5" s="304"/>
      <c r="D5" s="1" t="e">
        <f>(C3*F5)+(C4*G5)</f>
        <v>#VALUE!</v>
      </c>
      <c r="F5" s="221">
        <v>0.5</v>
      </c>
      <c r="G5" s="221">
        <v>0.5</v>
      </c>
    </row>
    <row r="6" spans="1:9" ht="48" customHeight="1">
      <c r="A6" s="119">
        <v>5</v>
      </c>
      <c r="B6" s="305" t="s">
        <v>338</v>
      </c>
      <c r="C6" s="305"/>
      <c r="D6" s="128" t="e">
        <f>IF(D5&gt;5.7,"Prezzo più alto della base d'asta",((D2-D5)/D2))</f>
        <v>#VALUE!</v>
      </c>
    </row>
    <row r="7" spans="1:9">
      <c r="C7" s="123"/>
      <c r="D7" s="124"/>
    </row>
    <row r="8" spans="1:9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giuseppe.longo</cp:lastModifiedBy>
  <cp:lastPrinted>2017-06-20T17:09:07Z</cp:lastPrinted>
  <dcterms:created xsi:type="dcterms:W3CDTF">2004-04-15T15:52:12Z</dcterms:created>
  <dcterms:modified xsi:type="dcterms:W3CDTF">2022-07-14T10:08:36Z</dcterms:modified>
</cp:coreProperties>
</file>